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L_eun\20160523 2016년 공장없는 제조기업 성장 지원 사업 공고(안)\[최종 파일]\"/>
    </mc:Choice>
  </mc:AlternateContent>
  <bookViews>
    <workbookView xWindow="0" yWindow="600" windowWidth="26670" windowHeight="10485"/>
  </bookViews>
  <sheets>
    <sheet name="기계" sheetId="1" r:id="rId1"/>
    <sheet name="전기전자" sheetId="2" r:id="rId2"/>
    <sheet name="섬유화학" sheetId="3" r:id="rId3"/>
    <sheet name="프로토타이핑" sheetId="4" r:id="rId4"/>
  </sheets>
  <definedNames>
    <definedName name="_xlnm._FilterDatabase" localSheetId="0" hidden="1">기계!$B$2:$Q$2</definedName>
    <definedName name="_xlnm._FilterDatabase" localSheetId="2" hidden="1">섬유화학!$B$2:$Q$2</definedName>
    <definedName name="_xlnm._FilterDatabase" localSheetId="1" hidden="1">전기전자!$B$2:$P$2</definedName>
    <definedName name="_xlnm._FilterDatabase" localSheetId="3" hidden="1">프로토타이핑!$A$2:$G$2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3" l="1"/>
  <c r="C4" i="3"/>
  <c r="D4" i="3"/>
  <c r="E4" i="3"/>
  <c r="F4" i="3"/>
  <c r="G4" i="3"/>
  <c r="H4" i="3"/>
  <c r="I4" i="3"/>
  <c r="J4" i="3"/>
  <c r="B8" i="3"/>
  <c r="C8" i="3"/>
  <c r="D8" i="3"/>
  <c r="E8" i="3"/>
  <c r="F8" i="3"/>
  <c r="G8" i="3"/>
  <c r="H8" i="3"/>
  <c r="I8" i="3"/>
  <c r="J8" i="3"/>
  <c r="B62" i="3"/>
  <c r="C62" i="3"/>
  <c r="D62" i="3"/>
  <c r="E62" i="3"/>
  <c r="F62" i="3"/>
  <c r="G62" i="3"/>
  <c r="H62" i="3"/>
  <c r="I62" i="3"/>
  <c r="J62" i="3"/>
  <c r="B51" i="3"/>
  <c r="C51" i="3"/>
  <c r="D51" i="3"/>
  <c r="E51" i="3"/>
  <c r="F51" i="3"/>
  <c r="G51" i="3"/>
  <c r="H51" i="3"/>
  <c r="I51" i="3"/>
  <c r="J51" i="3"/>
  <c r="B7" i="3"/>
  <c r="C7" i="3"/>
  <c r="D7" i="3"/>
  <c r="E7" i="3"/>
  <c r="F7" i="3"/>
  <c r="G7" i="3"/>
  <c r="H7" i="3"/>
  <c r="I7" i="3"/>
  <c r="J7" i="3"/>
  <c r="B40" i="3"/>
  <c r="C40" i="3"/>
  <c r="D40" i="3"/>
  <c r="E40" i="3"/>
  <c r="F40" i="3"/>
  <c r="G40" i="3"/>
  <c r="H40" i="3"/>
  <c r="I40" i="3"/>
  <c r="J40" i="3"/>
  <c r="B67" i="3"/>
  <c r="C67" i="3"/>
  <c r="D67" i="3"/>
  <c r="E67" i="3"/>
  <c r="F67" i="3"/>
  <c r="G67" i="3"/>
  <c r="H67" i="3"/>
  <c r="I67" i="3"/>
  <c r="J67" i="3"/>
  <c r="B55" i="3"/>
  <c r="C55" i="3"/>
  <c r="D55" i="3"/>
  <c r="E55" i="3"/>
  <c r="F55" i="3"/>
  <c r="G55" i="3"/>
  <c r="H55" i="3"/>
  <c r="I55" i="3"/>
  <c r="J55" i="3"/>
  <c r="B31" i="3"/>
  <c r="C31" i="3"/>
  <c r="D31" i="3"/>
  <c r="E31" i="3"/>
  <c r="F31" i="3"/>
  <c r="G31" i="3"/>
  <c r="H31" i="3"/>
  <c r="I31" i="3"/>
  <c r="J31" i="3"/>
  <c r="B61" i="3"/>
  <c r="C61" i="3"/>
  <c r="D61" i="3"/>
  <c r="E61" i="3"/>
  <c r="F61" i="3"/>
  <c r="G61" i="3"/>
  <c r="H61" i="3"/>
  <c r="I61" i="3"/>
  <c r="J61" i="3"/>
  <c r="B49" i="3"/>
  <c r="C49" i="3"/>
  <c r="D49" i="3"/>
  <c r="E49" i="3"/>
  <c r="F49" i="3"/>
  <c r="G49" i="3"/>
  <c r="H49" i="3"/>
  <c r="I49" i="3"/>
  <c r="J49" i="3"/>
  <c r="B65" i="3"/>
  <c r="C65" i="3"/>
  <c r="D65" i="3"/>
  <c r="E65" i="3"/>
  <c r="F65" i="3"/>
  <c r="G65" i="3"/>
  <c r="H65" i="3"/>
  <c r="I65" i="3"/>
  <c r="J65" i="3"/>
  <c r="B44" i="3"/>
  <c r="C44" i="3"/>
  <c r="D44" i="3"/>
  <c r="E44" i="3"/>
  <c r="F44" i="3"/>
  <c r="G44" i="3"/>
  <c r="H44" i="3"/>
  <c r="I44" i="3"/>
  <c r="J44" i="3"/>
  <c r="B48" i="3"/>
  <c r="C48" i="3"/>
  <c r="D48" i="3"/>
  <c r="E48" i="3"/>
  <c r="F48" i="3"/>
  <c r="G48" i="3"/>
  <c r="H48" i="3"/>
  <c r="I48" i="3"/>
  <c r="J48" i="3"/>
  <c r="B36" i="3"/>
  <c r="C36" i="3"/>
  <c r="D36" i="3"/>
  <c r="E36" i="3"/>
  <c r="F36" i="3"/>
  <c r="G36" i="3"/>
  <c r="H36" i="3"/>
  <c r="I36" i="3"/>
  <c r="J36" i="3"/>
  <c r="B54" i="3"/>
  <c r="C54" i="3"/>
  <c r="D54" i="3"/>
  <c r="E54" i="3"/>
  <c r="F54" i="3"/>
  <c r="G54" i="3"/>
  <c r="H54" i="3"/>
  <c r="I54" i="3"/>
  <c r="J54" i="3"/>
  <c r="B17" i="3"/>
  <c r="C17" i="3"/>
  <c r="D17" i="3"/>
  <c r="E17" i="3"/>
  <c r="F17" i="3"/>
  <c r="G17" i="3"/>
  <c r="H17" i="3"/>
  <c r="I17" i="3"/>
  <c r="J17" i="3"/>
  <c r="B12" i="3"/>
  <c r="C12" i="3"/>
  <c r="D12" i="3"/>
  <c r="E12" i="3"/>
  <c r="F12" i="3"/>
  <c r="G12" i="3"/>
  <c r="H12" i="3"/>
  <c r="I12" i="3"/>
  <c r="J12" i="3"/>
  <c r="B28" i="3"/>
  <c r="C28" i="3"/>
  <c r="D28" i="3"/>
  <c r="E28" i="3"/>
  <c r="F28" i="3"/>
  <c r="G28" i="3"/>
  <c r="H28" i="3"/>
  <c r="I28" i="3"/>
  <c r="J28" i="3"/>
  <c r="B45" i="3"/>
  <c r="C45" i="3"/>
  <c r="D45" i="3"/>
  <c r="E45" i="3"/>
  <c r="F45" i="3"/>
  <c r="G45" i="3"/>
  <c r="H45" i="3"/>
  <c r="I45" i="3"/>
  <c r="J45" i="3"/>
  <c r="B16" i="3"/>
  <c r="C16" i="3"/>
  <c r="D16" i="3"/>
  <c r="E16" i="3"/>
  <c r="F16" i="3"/>
  <c r="G16" i="3"/>
  <c r="H16" i="3"/>
  <c r="I16" i="3"/>
  <c r="J16" i="3"/>
  <c r="B69" i="3"/>
  <c r="C69" i="3"/>
  <c r="D69" i="3"/>
  <c r="E69" i="3"/>
  <c r="F69" i="3"/>
  <c r="G69" i="3"/>
  <c r="H69" i="3"/>
  <c r="I69" i="3"/>
  <c r="J69" i="3"/>
  <c r="B22" i="3"/>
  <c r="C22" i="3"/>
  <c r="D22" i="3"/>
  <c r="E22" i="3"/>
  <c r="F22" i="3"/>
  <c r="G22" i="3"/>
  <c r="H22" i="3"/>
  <c r="I22" i="3"/>
  <c r="J22" i="3"/>
  <c r="B6" i="3"/>
  <c r="C6" i="3"/>
  <c r="D6" i="3"/>
  <c r="E6" i="3"/>
  <c r="F6" i="3"/>
  <c r="G6" i="3"/>
  <c r="H6" i="3"/>
  <c r="I6" i="3"/>
  <c r="J6" i="3"/>
  <c r="B30" i="3"/>
  <c r="C30" i="3"/>
  <c r="D30" i="3"/>
  <c r="E30" i="3"/>
  <c r="F30" i="3"/>
  <c r="G30" i="3"/>
  <c r="H30" i="3"/>
  <c r="I30" i="3"/>
  <c r="J30" i="3"/>
  <c r="B11" i="3"/>
  <c r="C11" i="3"/>
  <c r="D11" i="3"/>
  <c r="E11" i="3"/>
  <c r="F11" i="3"/>
  <c r="G11" i="3"/>
  <c r="H11" i="3"/>
  <c r="I11" i="3"/>
  <c r="J11" i="3"/>
  <c r="B15" i="3"/>
  <c r="C15" i="3"/>
  <c r="D15" i="3"/>
  <c r="E15" i="3"/>
  <c r="F15" i="3"/>
  <c r="G15" i="3"/>
  <c r="H15" i="3"/>
  <c r="I15" i="3"/>
  <c r="J15" i="3"/>
  <c r="B9" i="3"/>
  <c r="C9" i="3"/>
  <c r="D9" i="3"/>
  <c r="E9" i="3"/>
  <c r="F9" i="3"/>
  <c r="G9" i="3"/>
  <c r="H9" i="3"/>
  <c r="I9" i="3"/>
  <c r="J9" i="3"/>
  <c r="B20" i="3"/>
  <c r="C20" i="3"/>
  <c r="D20" i="3"/>
  <c r="E20" i="3"/>
  <c r="F20" i="3"/>
  <c r="G20" i="3"/>
  <c r="H20" i="3"/>
  <c r="I20" i="3"/>
  <c r="J20" i="3"/>
  <c r="B57" i="3"/>
  <c r="C57" i="3"/>
  <c r="D57" i="3"/>
  <c r="E57" i="3"/>
  <c r="F57" i="3"/>
  <c r="G57" i="3"/>
  <c r="H57" i="3"/>
  <c r="I57" i="3"/>
  <c r="J57" i="3"/>
  <c r="B32" i="3"/>
  <c r="C32" i="3"/>
  <c r="D32" i="3"/>
  <c r="E32" i="3"/>
  <c r="F32" i="3"/>
  <c r="G32" i="3"/>
  <c r="H32" i="3"/>
  <c r="I32" i="3"/>
  <c r="J32" i="3"/>
  <c r="B5" i="3"/>
  <c r="C5" i="3"/>
  <c r="D5" i="3"/>
  <c r="E5" i="3"/>
  <c r="F5" i="3"/>
  <c r="G5" i="3"/>
  <c r="H5" i="3"/>
  <c r="I5" i="3"/>
  <c r="J5" i="3"/>
  <c r="B27" i="3"/>
  <c r="C27" i="3"/>
  <c r="D27" i="3"/>
  <c r="E27" i="3"/>
  <c r="F27" i="3"/>
  <c r="G27" i="3"/>
  <c r="H27" i="3"/>
  <c r="I27" i="3"/>
  <c r="J27" i="3"/>
  <c r="B21" i="3"/>
  <c r="C21" i="3"/>
  <c r="D21" i="3"/>
  <c r="E21" i="3"/>
  <c r="F21" i="3"/>
  <c r="G21" i="3"/>
  <c r="H21" i="3"/>
  <c r="I21" i="3"/>
  <c r="J21" i="3"/>
  <c r="B66" i="3"/>
  <c r="C66" i="3"/>
  <c r="D66" i="3"/>
  <c r="E66" i="3"/>
  <c r="F66" i="3"/>
  <c r="G66" i="3"/>
  <c r="H66" i="3"/>
  <c r="I66" i="3"/>
  <c r="J66" i="3"/>
  <c r="B42" i="3"/>
  <c r="C42" i="3"/>
  <c r="D42" i="3"/>
  <c r="E42" i="3"/>
  <c r="F42" i="3"/>
  <c r="G42" i="3"/>
  <c r="H42" i="3"/>
  <c r="I42" i="3"/>
  <c r="J42" i="3"/>
  <c r="B38" i="3"/>
  <c r="C38" i="3"/>
  <c r="D38" i="3"/>
  <c r="E38" i="3"/>
  <c r="F38" i="3"/>
  <c r="G38" i="3"/>
  <c r="H38" i="3"/>
  <c r="I38" i="3"/>
  <c r="J38" i="3"/>
  <c r="B58" i="3"/>
  <c r="C58" i="3"/>
  <c r="D58" i="3"/>
  <c r="E58" i="3"/>
  <c r="F58" i="3"/>
  <c r="G58" i="3"/>
  <c r="H58" i="3"/>
  <c r="I58" i="3"/>
  <c r="J58" i="3"/>
  <c r="B56" i="3"/>
  <c r="C56" i="3"/>
  <c r="D56" i="3"/>
  <c r="E56" i="3"/>
  <c r="F56" i="3"/>
  <c r="G56" i="3"/>
  <c r="H56" i="3"/>
  <c r="I56" i="3"/>
  <c r="J56" i="3"/>
  <c r="B43" i="3"/>
  <c r="C43" i="3"/>
  <c r="D43" i="3"/>
  <c r="E43" i="3"/>
  <c r="F43" i="3"/>
  <c r="G43" i="3"/>
  <c r="H43" i="3"/>
  <c r="I43" i="3"/>
  <c r="J43" i="3"/>
  <c r="B3" i="3"/>
  <c r="C3" i="3"/>
  <c r="D3" i="3"/>
  <c r="E3" i="3"/>
  <c r="F3" i="3"/>
  <c r="G3" i="3"/>
  <c r="H3" i="3"/>
  <c r="I3" i="3"/>
  <c r="J3" i="3"/>
  <c r="B70" i="3"/>
  <c r="C70" i="3"/>
  <c r="D70" i="3"/>
  <c r="E70" i="3"/>
  <c r="F70" i="3"/>
  <c r="G70" i="3"/>
  <c r="H70" i="3"/>
  <c r="I70" i="3"/>
  <c r="J70" i="3"/>
  <c r="B68" i="3"/>
  <c r="C68" i="3"/>
  <c r="D68" i="3"/>
  <c r="E68" i="3"/>
  <c r="F68" i="3"/>
  <c r="G68" i="3"/>
  <c r="H68" i="3"/>
  <c r="I68" i="3"/>
  <c r="J68" i="3"/>
  <c r="B33" i="3"/>
  <c r="C33" i="3"/>
  <c r="D33" i="3"/>
  <c r="E33" i="3"/>
  <c r="F33" i="3"/>
  <c r="G33" i="3"/>
  <c r="H33" i="3"/>
  <c r="I33" i="3"/>
  <c r="J33" i="3"/>
  <c r="B59" i="3"/>
  <c r="C59" i="3"/>
  <c r="D59" i="3"/>
  <c r="E59" i="3"/>
  <c r="F59" i="3"/>
  <c r="G59" i="3"/>
  <c r="H59" i="3"/>
  <c r="I59" i="3"/>
  <c r="J59" i="3"/>
  <c r="B50" i="3"/>
  <c r="C50" i="3"/>
  <c r="D50" i="3"/>
  <c r="E50" i="3"/>
  <c r="F50" i="3"/>
  <c r="G50" i="3"/>
  <c r="H50" i="3"/>
  <c r="I50" i="3"/>
  <c r="J50" i="3"/>
  <c r="B19" i="3"/>
  <c r="C19" i="3"/>
  <c r="D19" i="3"/>
  <c r="E19" i="3"/>
  <c r="F19" i="3"/>
  <c r="G19" i="3"/>
  <c r="H19" i="3"/>
  <c r="I19" i="3"/>
  <c r="J19" i="3"/>
  <c r="B23" i="3"/>
  <c r="C23" i="3"/>
  <c r="D23" i="3"/>
  <c r="E23" i="3"/>
  <c r="F23" i="3"/>
  <c r="G23" i="3"/>
  <c r="H23" i="3"/>
  <c r="I23" i="3"/>
  <c r="J23" i="3"/>
  <c r="B47" i="3"/>
  <c r="C47" i="3"/>
  <c r="D47" i="3"/>
  <c r="E47" i="3"/>
  <c r="F47" i="3"/>
  <c r="G47" i="3"/>
  <c r="H47" i="3"/>
  <c r="I47" i="3"/>
  <c r="J47" i="3"/>
  <c r="B37" i="3"/>
  <c r="C37" i="3"/>
  <c r="D37" i="3"/>
  <c r="E37" i="3"/>
  <c r="F37" i="3"/>
  <c r="G37" i="3"/>
  <c r="H37" i="3"/>
  <c r="I37" i="3"/>
  <c r="J37" i="3"/>
  <c r="B25" i="3"/>
  <c r="C25" i="3"/>
  <c r="D25" i="3"/>
  <c r="E25" i="3"/>
  <c r="F25" i="3"/>
  <c r="G25" i="3"/>
  <c r="H25" i="3"/>
  <c r="I25" i="3"/>
  <c r="J25" i="3"/>
  <c r="B53" i="3"/>
  <c r="C53" i="3"/>
  <c r="D53" i="3"/>
  <c r="E53" i="3"/>
  <c r="F53" i="3"/>
  <c r="G53" i="3"/>
  <c r="H53" i="3"/>
  <c r="I53" i="3"/>
  <c r="J53" i="3"/>
  <c r="B14" i="3"/>
  <c r="C14" i="3"/>
  <c r="D14" i="3"/>
  <c r="E14" i="3"/>
  <c r="F14" i="3"/>
  <c r="G14" i="3"/>
  <c r="H14" i="3"/>
  <c r="I14" i="3"/>
  <c r="J14" i="3"/>
  <c r="B46" i="3"/>
  <c r="C46" i="3"/>
  <c r="D46" i="3"/>
  <c r="E46" i="3"/>
  <c r="F46" i="3"/>
  <c r="G46" i="3"/>
  <c r="H46" i="3"/>
  <c r="I46" i="3"/>
  <c r="J46" i="3"/>
  <c r="B35" i="3"/>
  <c r="C35" i="3"/>
  <c r="D35" i="3"/>
  <c r="E35" i="3"/>
  <c r="F35" i="3"/>
  <c r="G35" i="3"/>
  <c r="H35" i="3"/>
  <c r="I35" i="3"/>
  <c r="J35" i="3"/>
  <c r="B29" i="3"/>
  <c r="C29" i="3"/>
  <c r="D29" i="3"/>
  <c r="E29" i="3"/>
  <c r="F29" i="3"/>
  <c r="G29" i="3"/>
  <c r="H29" i="3"/>
  <c r="I29" i="3"/>
  <c r="J29" i="3"/>
  <c r="B18" i="3"/>
  <c r="C18" i="3"/>
  <c r="D18" i="3"/>
  <c r="E18" i="3"/>
  <c r="F18" i="3"/>
  <c r="G18" i="3"/>
  <c r="H18" i="3"/>
  <c r="I18" i="3"/>
  <c r="J18" i="3"/>
  <c r="B26" i="3"/>
  <c r="C26" i="3"/>
  <c r="D26" i="3"/>
  <c r="E26" i="3"/>
  <c r="F26" i="3"/>
  <c r="G26" i="3"/>
  <c r="H26" i="3"/>
  <c r="I26" i="3"/>
  <c r="J26" i="3"/>
  <c r="B60" i="3"/>
  <c r="C60" i="3"/>
  <c r="D60" i="3"/>
  <c r="E60" i="3"/>
  <c r="F60" i="3"/>
  <c r="G60" i="3"/>
  <c r="H60" i="3"/>
  <c r="I60" i="3"/>
  <c r="J60" i="3"/>
  <c r="B41" i="3"/>
  <c r="C41" i="3"/>
  <c r="D41" i="3"/>
  <c r="E41" i="3"/>
  <c r="F41" i="3"/>
  <c r="G41" i="3"/>
  <c r="H41" i="3"/>
  <c r="I41" i="3"/>
  <c r="J41" i="3"/>
  <c r="B34" i="3"/>
  <c r="C34" i="3"/>
  <c r="D34" i="3"/>
  <c r="E34" i="3"/>
  <c r="F34" i="3"/>
  <c r="G34" i="3"/>
  <c r="H34" i="3"/>
  <c r="I34" i="3"/>
  <c r="J34" i="3"/>
  <c r="B52" i="3"/>
  <c r="C52" i="3"/>
  <c r="D52" i="3"/>
  <c r="E52" i="3"/>
  <c r="F52" i="3"/>
  <c r="G52" i="3"/>
  <c r="H52" i="3"/>
  <c r="I52" i="3"/>
  <c r="J52" i="3"/>
  <c r="B39" i="3"/>
  <c r="C39" i="3"/>
  <c r="D39" i="3"/>
  <c r="E39" i="3"/>
  <c r="F39" i="3"/>
  <c r="G39" i="3"/>
  <c r="H39" i="3"/>
  <c r="I39" i="3"/>
  <c r="J39" i="3"/>
  <c r="B63" i="3"/>
  <c r="C63" i="3"/>
  <c r="D63" i="3"/>
  <c r="E63" i="3"/>
  <c r="F63" i="3"/>
  <c r="G63" i="3"/>
  <c r="H63" i="3"/>
  <c r="I63" i="3"/>
  <c r="J63" i="3"/>
  <c r="B10" i="3"/>
  <c r="C10" i="3"/>
  <c r="D10" i="3"/>
  <c r="E10" i="3"/>
  <c r="F10" i="3"/>
  <c r="G10" i="3"/>
  <c r="H10" i="3"/>
  <c r="I10" i="3"/>
  <c r="J10" i="3"/>
  <c r="B64" i="3"/>
  <c r="C64" i="3"/>
  <c r="D64" i="3"/>
  <c r="E64" i="3"/>
  <c r="F64" i="3"/>
  <c r="G64" i="3"/>
  <c r="H64" i="3"/>
  <c r="I64" i="3"/>
  <c r="J64" i="3"/>
  <c r="B13" i="3"/>
  <c r="C13" i="3"/>
  <c r="D13" i="3"/>
  <c r="E13" i="3"/>
  <c r="F13" i="3"/>
  <c r="G13" i="3"/>
  <c r="H13" i="3"/>
  <c r="I13" i="3"/>
  <c r="J13" i="3"/>
  <c r="B24" i="3"/>
  <c r="C24" i="3"/>
  <c r="D24" i="3"/>
  <c r="E24" i="3"/>
  <c r="F24" i="3"/>
  <c r="G24" i="3"/>
  <c r="H24" i="3"/>
  <c r="I24" i="3"/>
  <c r="J24" i="3"/>
  <c r="B3" i="2"/>
  <c r="C3" i="2"/>
  <c r="D3" i="2"/>
  <c r="E3" i="2"/>
  <c r="F3" i="2"/>
  <c r="G3" i="2"/>
  <c r="H3" i="2"/>
  <c r="I3" i="2"/>
  <c r="B4" i="2"/>
  <c r="C4" i="2"/>
  <c r="D4" i="2"/>
  <c r="E4" i="2"/>
  <c r="F4" i="2"/>
  <c r="G4" i="2"/>
  <c r="H4" i="2"/>
  <c r="I4" i="2"/>
  <c r="B5" i="2"/>
  <c r="C5" i="2"/>
  <c r="D5" i="2"/>
  <c r="E5" i="2"/>
  <c r="F5" i="2"/>
  <c r="G5" i="2"/>
  <c r="H5" i="2"/>
  <c r="I5" i="2"/>
  <c r="B6" i="2"/>
  <c r="C6" i="2"/>
  <c r="D6" i="2"/>
  <c r="E6" i="2"/>
  <c r="F6" i="2"/>
  <c r="G6" i="2"/>
  <c r="H6" i="2"/>
  <c r="I6" i="2"/>
  <c r="B7" i="2"/>
  <c r="C7" i="2"/>
  <c r="D7" i="2"/>
  <c r="E7" i="2"/>
  <c r="F7" i="2"/>
  <c r="G7" i="2"/>
  <c r="H7" i="2"/>
  <c r="I7" i="2"/>
  <c r="B8" i="2"/>
  <c r="C8" i="2"/>
  <c r="D8" i="2"/>
  <c r="E8" i="2"/>
  <c r="F8" i="2"/>
  <c r="G8" i="2"/>
  <c r="H8" i="2"/>
  <c r="I8" i="2"/>
  <c r="B9" i="2"/>
  <c r="C9" i="2"/>
  <c r="D9" i="2"/>
  <c r="E9" i="2"/>
  <c r="F9" i="2"/>
  <c r="G9" i="2"/>
  <c r="H9" i="2"/>
  <c r="I9" i="2"/>
  <c r="B10" i="2"/>
  <c r="C10" i="2"/>
  <c r="D10" i="2"/>
  <c r="E10" i="2"/>
  <c r="F10" i="2"/>
  <c r="G10" i="2"/>
  <c r="H10" i="2"/>
  <c r="I10" i="2"/>
  <c r="B11" i="2"/>
  <c r="C11" i="2"/>
  <c r="D11" i="2"/>
  <c r="E11" i="2"/>
  <c r="F11" i="2"/>
  <c r="G11" i="2"/>
  <c r="H11" i="2"/>
  <c r="I11" i="2"/>
  <c r="B12" i="2"/>
  <c r="C12" i="2"/>
  <c r="D12" i="2"/>
  <c r="E12" i="2"/>
  <c r="F12" i="2"/>
  <c r="G12" i="2"/>
  <c r="H12" i="2"/>
  <c r="I12" i="2"/>
  <c r="B13" i="2"/>
  <c r="C13" i="2"/>
  <c r="D13" i="2"/>
  <c r="E13" i="2"/>
  <c r="F13" i="2"/>
  <c r="G13" i="2"/>
  <c r="H13" i="2"/>
  <c r="I13" i="2"/>
  <c r="B14" i="2"/>
  <c r="C14" i="2"/>
  <c r="D14" i="2"/>
  <c r="E14" i="2"/>
  <c r="F14" i="2"/>
  <c r="G14" i="2"/>
  <c r="H14" i="2"/>
  <c r="I14" i="2"/>
  <c r="B15" i="2"/>
  <c r="C15" i="2"/>
  <c r="D15" i="2"/>
  <c r="E15" i="2"/>
  <c r="F15" i="2"/>
  <c r="G15" i="2"/>
  <c r="H15" i="2"/>
  <c r="I15" i="2"/>
  <c r="B16" i="2"/>
  <c r="C16" i="2"/>
  <c r="D16" i="2"/>
  <c r="E16" i="2"/>
  <c r="F16" i="2"/>
  <c r="G16" i="2"/>
  <c r="H16" i="2"/>
  <c r="I16" i="2"/>
  <c r="B17" i="2"/>
  <c r="C17" i="2"/>
  <c r="D17" i="2"/>
  <c r="E17" i="2"/>
  <c r="F17" i="2"/>
  <c r="G17" i="2"/>
  <c r="H17" i="2"/>
  <c r="I17" i="2"/>
  <c r="B18" i="2"/>
  <c r="C18" i="2"/>
  <c r="D18" i="2"/>
  <c r="E18" i="2"/>
  <c r="F18" i="2"/>
  <c r="G18" i="2"/>
  <c r="H18" i="2"/>
  <c r="I18" i="2"/>
  <c r="B19" i="2"/>
  <c r="C19" i="2"/>
  <c r="D19" i="2"/>
  <c r="E19" i="2"/>
  <c r="F19" i="2"/>
  <c r="G19" i="2"/>
  <c r="H19" i="2"/>
  <c r="I19" i="2"/>
  <c r="B20" i="2"/>
  <c r="C20" i="2"/>
  <c r="D20" i="2"/>
  <c r="E20" i="2"/>
  <c r="F20" i="2"/>
  <c r="G20" i="2"/>
  <c r="H20" i="2"/>
  <c r="I20" i="2"/>
  <c r="B21" i="2"/>
  <c r="C21" i="2"/>
  <c r="D21" i="2"/>
  <c r="E21" i="2"/>
  <c r="F21" i="2"/>
  <c r="G21" i="2"/>
  <c r="H21" i="2"/>
  <c r="I21" i="2"/>
  <c r="B22" i="2"/>
  <c r="C22" i="2"/>
  <c r="D22" i="2"/>
  <c r="E22" i="2"/>
  <c r="F22" i="2"/>
  <c r="G22" i="2"/>
  <c r="H22" i="2"/>
  <c r="I22" i="2"/>
  <c r="B23" i="2"/>
  <c r="C23" i="2"/>
  <c r="D23" i="2"/>
  <c r="E23" i="2"/>
  <c r="F23" i="2"/>
  <c r="G23" i="2"/>
  <c r="H23" i="2"/>
  <c r="I23" i="2"/>
  <c r="B24" i="2"/>
  <c r="C24" i="2"/>
  <c r="D24" i="2"/>
  <c r="E24" i="2"/>
  <c r="F24" i="2"/>
  <c r="G24" i="2"/>
  <c r="H24" i="2"/>
  <c r="I24" i="2"/>
  <c r="B25" i="2"/>
  <c r="C25" i="2"/>
  <c r="D25" i="2"/>
  <c r="E25" i="2"/>
  <c r="F25" i="2"/>
  <c r="G25" i="2"/>
  <c r="H25" i="2"/>
  <c r="I25" i="2"/>
  <c r="B26" i="2"/>
  <c r="C26" i="2"/>
  <c r="D26" i="2"/>
  <c r="E26" i="2"/>
  <c r="F26" i="2"/>
  <c r="G26" i="2"/>
  <c r="H26" i="2"/>
  <c r="I26" i="2"/>
  <c r="B27" i="2"/>
  <c r="C27" i="2"/>
  <c r="D27" i="2"/>
  <c r="E27" i="2"/>
  <c r="F27" i="2"/>
  <c r="G27" i="2"/>
  <c r="H27" i="2"/>
  <c r="I27" i="2"/>
  <c r="B28" i="2"/>
  <c r="C28" i="2"/>
  <c r="D28" i="2"/>
  <c r="E28" i="2"/>
  <c r="F28" i="2"/>
  <c r="G28" i="2"/>
  <c r="H28" i="2"/>
  <c r="I28" i="2"/>
  <c r="B29" i="2"/>
  <c r="C29" i="2"/>
  <c r="D29" i="2"/>
  <c r="E29" i="2"/>
  <c r="F29" i="2"/>
  <c r="G29" i="2"/>
  <c r="H29" i="2"/>
  <c r="I29" i="2"/>
  <c r="B30" i="2"/>
  <c r="C30" i="2"/>
  <c r="D30" i="2"/>
  <c r="E30" i="2"/>
  <c r="F30" i="2"/>
  <c r="G30" i="2"/>
  <c r="H30" i="2"/>
  <c r="I30" i="2"/>
  <c r="B31" i="2"/>
  <c r="C31" i="2"/>
  <c r="D31" i="2"/>
  <c r="E31" i="2"/>
  <c r="F31" i="2"/>
  <c r="G31" i="2"/>
  <c r="H31" i="2"/>
  <c r="I31" i="2"/>
  <c r="B32" i="2"/>
  <c r="C32" i="2"/>
  <c r="D32" i="2"/>
  <c r="E32" i="2"/>
  <c r="F32" i="2"/>
  <c r="G32" i="2"/>
  <c r="H32" i="2"/>
  <c r="I32" i="2"/>
  <c r="B33" i="2"/>
  <c r="C33" i="2"/>
  <c r="D33" i="2"/>
  <c r="E33" i="2"/>
  <c r="F33" i="2"/>
  <c r="G33" i="2"/>
  <c r="H33" i="2"/>
  <c r="I33" i="2"/>
  <c r="B34" i="2"/>
  <c r="C34" i="2"/>
  <c r="D34" i="2"/>
  <c r="E34" i="2"/>
  <c r="F34" i="2"/>
  <c r="G34" i="2"/>
  <c r="H34" i="2"/>
  <c r="I34" i="2"/>
  <c r="B35" i="2"/>
  <c r="C35" i="2"/>
  <c r="D35" i="2"/>
  <c r="E35" i="2"/>
  <c r="F35" i="2"/>
  <c r="G35" i="2"/>
  <c r="H35" i="2"/>
  <c r="I35" i="2"/>
  <c r="B36" i="2"/>
  <c r="C36" i="2"/>
  <c r="D36" i="2"/>
  <c r="E36" i="2"/>
  <c r="F36" i="2"/>
  <c r="G36" i="2"/>
  <c r="H36" i="2"/>
  <c r="I36" i="2"/>
  <c r="B37" i="2"/>
  <c r="C37" i="2"/>
  <c r="D37" i="2"/>
  <c r="E37" i="2"/>
  <c r="F37" i="2"/>
  <c r="G37" i="2"/>
  <c r="H37" i="2"/>
  <c r="I37" i="2"/>
  <c r="B38" i="2"/>
  <c r="C38" i="2"/>
  <c r="D38" i="2"/>
  <c r="E38" i="2"/>
  <c r="F38" i="2"/>
  <c r="G38" i="2"/>
  <c r="H38" i="2"/>
  <c r="I38" i="2"/>
  <c r="B39" i="2"/>
  <c r="C39" i="2"/>
  <c r="D39" i="2"/>
  <c r="E39" i="2"/>
  <c r="F39" i="2"/>
  <c r="G39" i="2"/>
  <c r="H39" i="2"/>
  <c r="I39" i="2"/>
  <c r="B40" i="2"/>
  <c r="C40" i="2"/>
  <c r="D40" i="2"/>
  <c r="E40" i="2"/>
  <c r="F40" i="2"/>
  <c r="G40" i="2"/>
  <c r="H40" i="2"/>
  <c r="I40" i="2"/>
  <c r="B41" i="2"/>
  <c r="C41" i="2"/>
  <c r="D41" i="2"/>
  <c r="E41" i="2"/>
  <c r="F41" i="2"/>
  <c r="G41" i="2"/>
  <c r="H41" i="2"/>
  <c r="I41" i="2"/>
  <c r="B42" i="2"/>
  <c r="C42" i="2"/>
  <c r="D42" i="2"/>
  <c r="E42" i="2"/>
  <c r="F42" i="2"/>
  <c r="G42" i="2"/>
  <c r="H42" i="2"/>
  <c r="I42" i="2"/>
  <c r="B43" i="2"/>
  <c r="C43" i="2"/>
  <c r="D43" i="2"/>
  <c r="E43" i="2"/>
  <c r="F43" i="2"/>
  <c r="G43" i="2"/>
  <c r="H43" i="2"/>
  <c r="I43" i="2"/>
  <c r="B44" i="2"/>
  <c r="C44" i="2"/>
  <c r="D44" i="2"/>
  <c r="E44" i="2"/>
  <c r="F44" i="2"/>
  <c r="G44" i="2"/>
  <c r="H44" i="2"/>
  <c r="I44" i="2"/>
  <c r="B45" i="2"/>
  <c r="C45" i="2"/>
  <c r="D45" i="2"/>
  <c r="E45" i="2"/>
  <c r="F45" i="2"/>
  <c r="G45" i="2"/>
  <c r="H45" i="2"/>
  <c r="I45" i="2"/>
  <c r="B46" i="2"/>
  <c r="C46" i="2"/>
  <c r="D46" i="2"/>
  <c r="E46" i="2"/>
  <c r="F46" i="2"/>
  <c r="G46" i="2"/>
  <c r="H46" i="2"/>
  <c r="I46" i="2"/>
  <c r="B47" i="2"/>
  <c r="C47" i="2"/>
  <c r="D47" i="2"/>
  <c r="E47" i="2"/>
  <c r="F47" i="2"/>
  <c r="G47" i="2"/>
  <c r="H47" i="2"/>
  <c r="I47" i="2"/>
  <c r="B48" i="2"/>
  <c r="C48" i="2"/>
  <c r="D48" i="2"/>
  <c r="E48" i="2"/>
  <c r="F48" i="2"/>
  <c r="G48" i="2"/>
  <c r="H48" i="2"/>
  <c r="I48" i="2"/>
  <c r="B49" i="2"/>
  <c r="C49" i="2"/>
  <c r="D49" i="2"/>
  <c r="E49" i="2"/>
  <c r="F49" i="2"/>
  <c r="G49" i="2"/>
  <c r="H49" i="2"/>
  <c r="I49" i="2"/>
  <c r="B50" i="2"/>
  <c r="C50" i="2"/>
  <c r="D50" i="2"/>
  <c r="E50" i="2"/>
  <c r="F50" i="2"/>
  <c r="G50" i="2"/>
  <c r="H50" i="2"/>
  <c r="I50" i="2"/>
  <c r="B51" i="2"/>
  <c r="C51" i="2"/>
  <c r="D51" i="2"/>
  <c r="E51" i="2"/>
  <c r="F51" i="2"/>
  <c r="G51" i="2"/>
  <c r="H51" i="2"/>
  <c r="I51" i="2"/>
  <c r="B52" i="2"/>
  <c r="C52" i="2"/>
  <c r="D52" i="2"/>
  <c r="E52" i="2"/>
  <c r="F52" i="2"/>
  <c r="G52" i="2"/>
  <c r="H52" i="2"/>
  <c r="I52" i="2"/>
  <c r="B53" i="2"/>
  <c r="C53" i="2"/>
  <c r="D53" i="2"/>
  <c r="E53" i="2"/>
  <c r="F53" i="2"/>
  <c r="G53" i="2"/>
  <c r="H53" i="2"/>
  <c r="I53" i="2"/>
  <c r="B54" i="2"/>
  <c r="C54" i="2"/>
  <c r="D54" i="2"/>
  <c r="E54" i="2"/>
  <c r="F54" i="2"/>
  <c r="G54" i="2"/>
  <c r="H54" i="2"/>
  <c r="I54" i="2"/>
  <c r="B55" i="2"/>
  <c r="C55" i="2"/>
  <c r="D55" i="2"/>
  <c r="E55" i="2"/>
  <c r="F55" i="2"/>
  <c r="G55" i="2"/>
  <c r="H55" i="2"/>
  <c r="I55" i="2"/>
  <c r="B56" i="2"/>
  <c r="C56" i="2"/>
  <c r="D56" i="2"/>
  <c r="E56" i="2"/>
  <c r="F56" i="2"/>
  <c r="G56" i="2"/>
  <c r="H56" i="2"/>
  <c r="I56" i="2"/>
  <c r="B57" i="2"/>
  <c r="C57" i="2"/>
  <c r="D57" i="2"/>
  <c r="E57" i="2"/>
  <c r="F57" i="2"/>
  <c r="G57" i="2"/>
  <c r="H57" i="2"/>
  <c r="I57" i="2"/>
  <c r="B58" i="2"/>
  <c r="C58" i="2"/>
  <c r="D58" i="2"/>
  <c r="E58" i="2"/>
  <c r="F58" i="2"/>
  <c r="G58" i="2"/>
  <c r="H58" i="2"/>
  <c r="I58" i="2"/>
  <c r="B59" i="2"/>
  <c r="C59" i="2"/>
  <c r="D59" i="2"/>
  <c r="E59" i="2"/>
  <c r="F59" i="2"/>
  <c r="G59" i="2"/>
  <c r="H59" i="2"/>
  <c r="I59" i="2"/>
  <c r="B60" i="2"/>
  <c r="C60" i="2"/>
  <c r="D60" i="2"/>
  <c r="E60" i="2"/>
  <c r="F60" i="2"/>
  <c r="G60" i="2"/>
  <c r="H60" i="2"/>
  <c r="I60" i="2"/>
  <c r="B61" i="2"/>
  <c r="C61" i="2"/>
  <c r="D61" i="2"/>
  <c r="E61" i="2"/>
  <c r="F61" i="2"/>
  <c r="G61" i="2"/>
  <c r="H61" i="2"/>
  <c r="I61" i="2"/>
  <c r="B62" i="2"/>
  <c r="C62" i="2"/>
  <c r="D62" i="2"/>
  <c r="E62" i="2"/>
  <c r="F62" i="2"/>
  <c r="G62" i="2"/>
  <c r="H62" i="2"/>
  <c r="I62" i="2"/>
  <c r="B63" i="2"/>
  <c r="C63" i="2"/>
  <c r="D63" i="2"/>
  <c r="E63" i="2"/>
  <c r="F63" i="2"/>
  <c r="G63" i="2"/>
  <c r="H63" i="2"/>
  <c r="I63" i="2"/>
  <c r="B64" i="2"/>
  <c r="C64" i="2"/>
  <c r="D64" i="2"/>
  <c r="E64" i="2"/>
  <c r="F64" i="2"/>
  <c r="G64" i="2"/>
  <c r="H64" i="2"/>
  <c r="I64" i="2"/>
  <c r="B65" i="2"/>
  <c r="C65" i="2"/>
  <c r="D65" i="2"/>
  <c r="E65" i="2"/>
  <c r="F65" i="2"/>
  <c r="G65" i="2"/>
  <c r="H65" i="2"/>
  <c r="I65" i="2"/>
  <c r="B66" i="2"/>
  <c r="C66" i="2"/>
  <c r="D66" i="2"/>
  <c r="E66" i="2"/>
  <c r="F66" i="2"/>
  <c r="G66" i="2"/>
  <c r="H66" i="2"/>
  <c r="I66" i="2"/>
  <c r="B67" i="2"/>
  <c r="C67" i="2"/>
  <c r="D67" i="2"/>
  <c r="E67" i="2"/>
  <c r="F67" i="2"/>
  <c r="G67" i="2"/>
  <c r="H67" i="2"/>
  <c r="I67" i="2"/>
  <c r="B68" i="2"/>
  <c r="C68" i="2"/>
  <c r="D68" i="2"/>
  <c r="E68" i="2"/>
  <c r="F68" i="2"/>
  <c r="G68" i="2"/>
  <c r="H68" i="2"/>
  <c r="I68" i="2"/>
  <c r="B69" i="2"/>
  <c r="C69" i="2"/>
  <c r="D69" i="2"/>
  <c r="E69" i="2"/>
  <c r="F69" i="2"/>
  <c r="G69" i="2"/>
  <c r="H69" i="2"/>
  <c r="I69" i="2"/>
  <c r="B70" i="2"/>
  <c r="C70" i="2"/>
  <c r="D70" i="2"/>
  <c r="E70" i="2"/>
  <c r="F70" i="2"/>
  <c r="G70" i="2"/>
  <c r="H70" i="2"/>
  <c r="I70" i="2"/>
  <c r="B71" i="2"/>
  <c r="C71" i="2"/>
  <c r="D71" i="2"/>
  <c r="E71" i="2"/>
  <c r="F71" i="2"/>
  <c r="G71" i="2"/>
  <c r="H71" i="2"/>
  <c r="I71" i="2"/>
  <c r="B72" i="2"/>
  <c r="C72" i="2"/>
  <c r="D72" i="2"/>
  <c r="E72" i="2"/>
  <c r="F72" i="2"/>
  <c r="G72" i="2"/>
  <c r="H72" i="2"/>
  <c r="I72" i="2"/>
  <c r="J9" i="2" l="1"/>
  <c r="J70" i="2"/>
  <c r="J54" i="2"/>
  <c r="J39" i="2"/>
  <c r="J15" i="2"/>
  <c r="J20" i="2"/>
  <c r="J48" i="2"/>
  <c r="J67" i="2"/>
  <c r="J69" i="2"/>
  <c r="J68" i="2"/>
  <c r="J66" i="2"/>
  <c r="J63" i="2"/>
  <c r="J62" i="2"/>
  <c r="J61" i="2"/>
  <c r="J59" i="2"/>
  <c r="J57" i="2"/>
  <c r="J55" i="2"/>
  <c r="J53" i="2"/>
  <c r="J51" i="2"/>
  <c r="J49" i="2"/>
  <c r="J47" i="2"/>
  <c r="J43" i="2"/>
  <c r="J42" i="2"/>
  <c r="J29" i="2"/>
  <c r="J14" i="2"/>
  <c r="J13" i="2"/>
  <c r="J12" i="2"/>
  <c r="J11" i="2"/>
  <c r="J4" i="2"/>
  <c r="J3" i="2"/>
  <c r="J71" i="2"/>
  <c r="J72" i="2"/>
  <c r="J64" i="2"/>
  <c r="J60" i="2"/>
  <c r="J56" i="2"/>
  <c r="J52" i="2"/>
  <c r="J50" i="2"/>
  <c r="J44" i="2"/>
  <c r="J40" i="2"/>
  <c r="J30" i="2"/>
  <c r="J8" i="2"/>
  <c r="J7" i="2"/>
  <c r="J6" i="2"/>
  <c r="J5" i="2"/>
  <c r="J36" i="2"/>
  <c r="J38" i="2"/>
  <c r="J35" i="2"/>
  <c r="J33" i="2"/>
  <c r="J31" i="2"/>
  <c r="J22" i="2"/>
  <c r="J45" i="2"/>
  <c r="J41" i="2"/>
  <c r="J37" i="2"/>
  <c r="J32" i="2"/>
  <c r="J34" i="2"/>
  <c r="J28" i="2"/>
  <c r="J16" i="2"/>
  <c r="J21" i="2"/>
  <c r="J65" i="2"/>
  <c r="J58" i="2"/>
  <c r="J46" i="2"/>
  <c r="J27" i="2"/>
  <c r="J26" i="2"/>
  <c r="J25" i="2"/>
  <c r="J24" i="2"/>
  <c r="J23" i="2"/>
  <c r="J19" i="2"/>
  <c r="J18" i="2"/>
  <c r="J17" i="2"/>
  <c r="J10" i="2"/>
  <c r="K51" i="3"/>
  <c r="K12" i="3"/>
  <c r="K36" i="3"/>
  <c r="K9" i="3"/>
  <c r="K5" i="3"/>
  <c r="K55" i="3"/>
  <c r="K10" i="3"/>
  <c r="K15" i="3"/>
  <c r="K69" i="3"/>
  <c r="K31" i="3"/>
  <c r="K67" i="3"/>
  <c r="K8" i="3"/>
  <c r="K16" i="3"/>
  <c r="K39" i="3"/>
  <c r="K6" i="3"/>
  <c r="K52" i="3"/>
  <c r="K19" i="3"/>
  <c r="K29" i="3"/>
  <c r="K53" i="3"/>
  <c r="K21" i="3"/>
  <c r="K17" i="3"/>
  <c r="K24" i="3"/>
  <c r="K34" i="3"/>
  <c r="K14" i="3"/>
  <c r="K70" i="3"/>
  <c r="K66" i="3"/>
  <c r="K62" i="3"/>
  <c r="K60" i="3"/>
  <c r="K37" i="3"/>
  <c r="K50" i="3"/>
  <c r="K43" i="3"/>
  <c r="K20" i="3"/>
  <c r="K22" i="3"/>
  <c r="K49" i="3"/>
  <c r="K40" i="3"/>
  <c r="K4" i="3"/>
  <c r="K13" i="3"/>
  <c r="K64" i="3"/>
  <c r="K18" i="3"/>
  <c r="K25" i="3"/>
  <c r="K3" i="3"/>
  <c r="K38" i="3"/>
  <c r="K27" i="3"/>
  <c r="K54" i="3"/>
  <c r="K65" i="3"/>
  <c r="K46" i="3"/>
  <c r="K63" i="3"/>
  <c r="K35" i="3"/>
  <c r="K23" i="3"/>
  <c r="K59" i="3"/>
  <c r="K68" i="3"/>
  <c r="K58" i="3"/>
  <c r="K30" i="3"/>
  <c r="K45" i="3"/>
  <c r="K7" i="3"/>
  <c r="K41" i="3"/>
  <c r="K26" i="3"/>
  <c r="K47" i="3"/>
  <c r="K33" i="3"/>
  <c r="K56" i="3"/>
  <c r="K57" i="3"/>
  <c r="K11" i="3"/>
  <c r="K44" i="3"/>
  <c r="K61" i="3"/>
  <c r="K42" i="3"/>
  <c r="K32" i="3"/>
  <c r="K28" i="3"/>
  <c r="K48" i="3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L80" i="1" l="1"/>
  <c r="L77" i="1"/>
  <c r="L73" i="1"/>
  <c r="L67" i="1"/>
  <c r="L58" i="1"/>
  <c r="L49" i="1"/>
  <c r="L40" i="1"/>
  <c r="L39" i="1"/>
  <c r="L37" i="1"/>
  <c r="L19" i="1"/>
  <c r="L10" i="1"/>
  <c r="L5" i="1"/>
  <c r="L50" i="1"/>
  <c r="L29" i="1"/>
  <c r="L13" i="1"/>
  <c r="L8" i="1"/>
  <c r="L72" i="1"/>
  <c r="L48" i="1"/>
  <c r="L17" i="1"/>
  <c r="L4" i="1"/>
  <c r="L76" i="1"/>
  <c r="L69" i="1"/>
  <c r="L14" i="1"/>
  <c r="L63" i="1"/>
  <c r="L56" i="1"/>
  <c r="L51" i="1"/>
  <c r="L46" i="1"/>
  <c r="L43" i="1"/>
  <c r="L31" i="1"/>
  <c r="L26" i="1"/>
  <c r="L22" i="1"/>
  <c r="L15" i="1"/>
  <c r="L16" i="1"/>
  <c r="L35" i="1"/>
  <c r="L24" i="1"/>
  <c r="L12" i="1"/>
  <c r="L66" i="1"/>
  <c r="L47" i="1"/>
  <c r="L45" i="1"/>
  <c r="L36" i="1"/>
  <c r="L28" i="1"/>
  <c r="L25" i="1"/>
  <c r="L3" i="1"/>
  <c r="L61" i="1"/>
  <c r="L57" i="1"/>
  <c r="L54" i="1"/>
  <c r="L53" i="1"/>
  <c r="L33" i="1"/>
  <c r="L79" i="1"/>
  <c r="L75" i="1"/>
  <c r="L71" i="1"/>
  <c r="L65" i="1"/>
  <c r="L60" i="1"/>
  <c r="L52" i="1"/>
  <c r="L44" i="1"/>
  <c r="L32" i="1"/>
  <c r="L27" i="1"/>
  <c r="L23" i="1"/>
  <c r="L11" i="1"/>
  <c r="L9" i="1"/>
  <c r="L70" i="1"/>
  <c r="L62" i="1"/>
  <c r="L59" i="1"/>
  <c r="L55" i="1"/>
  <c r="L42" i="1"/>
  <c r="L34" i="1"/>
  <c r="L30" i="1"/>
  <c r="L21" i="1"/>
  <c r="L18" i="1"/>
  <c r="L7" i="1"/>
  <c r="L6" i="1"/>
  <c r="L82" i="1"/>
  <c r="L81" i="1"/>
  <c r="L78" i="1"/>
  <c r="L74" i="1"/>
  <c r="L68" i="1"/>
  <c r="L64" i="1"/>
  <c r="L41" i="1"/>
  <c r="L38" i="1"/>
  <c r="L20" i="1"/>
</calcChain>
</file>

<file path=xl/sharedStrings.xml><?xml version="1.0" encoding="utf-8"?>
<sst xmlns="http://schemas.openxmlformats.org/spreadsheetml/2006/main" count="1509" uniqueCount="1095">
  <si>
    <t>기계금속</t>
  </si>
  <si>
    <t>인쇄회로기판</t>
  </si>
  <si>
    <t>도금</t>
  </si>
  <si>
    <t>자동차와이퍼헤드, 선박부품 핸들, 디지털도어락 부품</t>
  </si>
  <si>
    <t>검사장비, 비전시스템</t>
  </si>
  <si>
    <t>비접촉3차원미세형상측정시스템</t>
  </si>
  <si>
    <t>정밀부품 제조(절삭공구,카시트부품)</t>
  </si>
  <si>
    <t>알루미늄표면처리</t>
  </si>
  <si>
    <t>자동차부품 외</t>
  </si>
  <si>
    <t>단조품</t>
  </si>
  <si>
    <t>주물제품(유압기기 부품 외)</t>
  </si>
  <si>
    <t>자동차부품, 전자부품 사출 금형 외</t>
  </si>
  <si>
    <t>스텐단조</t>
  </si>
  <si>
    <t>워터제트 절단기</t>
  </si>
  <si>
    <t>금형 설계외</t>
  </si>
  <si>
    <t>정밀주조품</t>
  </si>
  <si>
    <t>부스, 통신장비 외</t>
  </si>
  <si>
    <t>밀링머신;머시닝센터;CNC밀링머신 외</t>
  </si>
  <si>
    <t>시험기계</t>
  </si>
  <si>
    <t>몰리브덴, 테프론 및 기타 수지를 이용한 코팅</t>
  </si>
  <si>
    <t>알루미늄 다이캐스팅제품</t>
  </si>
  <si>
    <t>정밀기계부품</t>
  </si>
  <si>
    <t>CNC공작기계, CNC선반, 방산부품 외</t>
  </si>
  <si>
    <t>금속가공 외</t>
  </si>
  <si>
    <t>전기모터 부품(알루미늄 다이캐스트, 기어박스 외) 및 냉장고 부품</t>
  </si>
  <si>
    <t>금속열처리</t>
  </si>
  <si>
    <t>전주도금, 이모텍도금</t>
  </si>
  <si>
    <t>EPS,EVP,EPB,ABS용 소결부품외</t>
  </si>
  <si>
    <t>주조형 목형, 금형 외</t>
  </si>
  <si>
    <t>기능성휴대폰케이스</t>
  </si>
  <si>
    <t>휴대폰 카메라 렌즈모듈 및 렌즈금형</t>
  </si>
  <si>
    <t>광학기기, 광학부품, 디지털현미경 외</t>
  </si>
  <si>
    <t>SSD외장케이스, 광통신 모듈 부품, 힌지기능성 내장재 등 알루미늄 전자부품</t>
  </si>
  <si>
    <t>용융아연도금, 용융알루미늄도금</t>
  </si>
  <si>
    <t>금속,석재,프라스틱 표면도금</t>
  </si>
  <si>
    <t>피팅, 볼트 외</t>
  </si>
  <si>
    <t>비파괴검사장비 제조 및 항공기,자동차,방산부품 정밀가공 외</t>
  </si>
  <si>
    <t>알루미늄 재생합금(액상,잉곳), 주물사 외</t>
  </si>
  <si>
    <t>디지털도어록, LCD모니터, 가스기기 부품 등</t>
  </si>
  <si>
    <t>Rock Tool, Demolition Tool 외</t>
  </si>
  <si>
    <t>인스트루먼트판넬(자동차부품)</t>
  </si>
  <si>
    <t>플라스틱 사출</t>
  </si>
  <si>
    <t>도금, 표면처리外</t>
  </si>
  <si>
    <t>금속분말, Cover Glass</t>
  </si>
  <si>
    <t>검사기기, 계측장비, 적분구 외</t>
  </si>
  <si>
    <t>절삭가공</t>
  </si>
  <si>
    <t>금형,기계부품제조</t>
  </si>
  <si>
    <t>고주파모터스핀들 외</t>
  </si>
  <si>
    <t>주물</t>
  </si>
  <si>
    <t>주물(자동차부품용 외)</t>
  </si>
  <si>
    <t>금속표면처리</t>
  </si>
  <si>
    <t>분말성형프레스, 열간금형 외</t>
  </si>
  <si>
    <t>금속도금, 화성피막 등</t>
  </si>
  <si>
    <t>슬라브몰드, 캐스팅롤, 산업용롤 도금표면처리 외</t>
  </si>
  <si>
    <t>금속도금</t>
  </si>
  <si>
    <t>프레스가공 외</t>
  </si>
  <si>
    <t>광관련 정밀기계부품</t>
  </si>
  <si>
    <t>주물제품</t>
  </si>
  <si>
    <t>마그네슘주조 및 임가공</t>
  </si>
  <si>
    <t>분말야금부품, 자동차엔진부품, 휴대폰힌지부품 외</t>
  </si>
  <si>
    <t>다이 캐스트 주조물 외</t>
  </si>
  <si>
    <t>광학렌즈, 레이저부품 외</t>
  </si>
  <si>
    <t>주강제품(grate plate 외)</t>
  </si>
  <si>
    <t>알루미늄 휠 외</t>
  </si>
  <si>
    <t>압출기 및 후면설비, 압출기해체 및 이설공사</t>
  </si>
  <si>
    <t>밀링머신 외</t>
  </si>
  <si>
    <t>주강품(기아, 휠 外)</t>
  </si>
  <si>
    <t>풍력플랜지, 튜브시트 외</t>
  </si>
  <si>
    <t>금형,알미늄제품</t>
  </si>
  <si>
    <t>내구성 피로시험기 및 유압시스템</t>
  </si>
  <si>
    <t>산진화, 세척설비</t>
  </si>
  <si>
    <t>금속열처리업,기계부품제조업</t>
  </si>
  <si>
    <t>티타늄 소재 산업용부품</t>
  </si>
  <si>
    <t>비파괴검사기기, 기술용역 서비스</t>
  </si>
  <si>
    <t>표면처리</t>
  </si>
  <si>
    <t>내마모,내부식 코팅 외</t>
  </si>
  <si>
    <t>다이캐스팅용 목형 외</t>
  </si>
  <si>
    <t>범용선반, CNC선반 外</t>
  </si>
  <si>
    <t>TD코팅, 크로마이징, 플라즈마질화, P.V.D코팅, 진공열처리, 고온질화 외</t>
  </si>
  <si>
    <t>가전제품 부품</t>
  </si>
  <si>
    <t>NO</t>
  </si>
  <si>
    <t>주요 제조품목</t>
  </si>
  <si>
    <t>명성디씨㈜</t>
  </si>
  <si>
    <t>위시스㈜</t>
  </si>
  <si>
    <t>나노시스템㈜</t>
  </si>
  <si>
    <t>제이스㈜</t>
  </si>
  <si>
    <t>GEC</t>
  </si>
  <si>
    <t>KMI</t>
  </si>
  <si>
    <t>NK엔지니어링</t>
  </si>
  <si>
    <t>경북열처리공업사</t>
  </si>
  <si>
    <t>경진단조㈜</t>
  </si>
  <si>
    <t>광전자정밀㈜</t>
  </si>
  <si>
    <t>기양금속공업㈜</t>
  </si>
  <si>
    <t>깁스코리아다이캐스팅</t>
  </si>
  <si>
    <t>다산주철</t>
  </si>
  <si>
    <t>대도도금㈜</t>
  </si>
  <si>
    <t>대원제강㈜</t>
  </si>
  <si>
    <t>대의테크㈜</t>
  </si>
  <si>
    <t>대진다이캐스팅</t>
  </si>
  <si>
    <t>덕산산업㈜</t>
  </si>
  <si>
    <t>디-마인드테크</t>
  </si>
  <si>
    <t>디케이산업㈜</t>
  </si>
  <si>
    <t>미래써모텍</t>
  </si>
  <si>
    <t>본테크</t>
  </si>
  <si>
    <t>비에이메탈㈜</t>
  </si>
  <si>
    <t>삼보주공㈜</t>
  </si>
  <si>
    <t>성진하이텍</t>
  </si>
  <si>
    <t>세이프텍㈜</t>
  </si>
  <si>
    <t>세일정밀공업㈜</t>
  </si>
  <si>
    <t>신화금속</t>
  </si>
  <si>
    <t>에이치엠 테크</t>
  </si>
  <si>
    <t>엔디티엔지니어링㈜</t>
  </si>
  <si>
    <t>유진테코</t>
  </si>
  <si>
    <t>이엠코리아㈜</t>
  </si>
  <si>
    <t>일신테크㈜</t>
  </si>
  <si>
    <t>기흥기계㈜</t>
  </si>
  <si>
    <t>남선기공㈜</t>
  </si>
  <si>
    <t>대진메탈공업㈜</t>
  </si>
  <si>
    <t>동남㈜</t>
  </si>
  <si>
    <t>동양메탈㈜</t>
  </si>
  <si>
    <t>박사㈜</t>
  </si>
  <si>
    <t>삼산SLC㈜</t>
  </si>
  <si>
    <t>삼연기술㈜</t>
  </si>
  <si>
    <t>선우엔지니어링㈜</t>
  </si>
  <si>
    <t>시원광기술㈜</t>
  </si>
  <si>
    <t>씨엠티㈜</t>
  </si>
  <si>
    <t>씨제이이엔지㈜</t>
  </si>
  <si>
    <t>알피캐스트㈜</t>
  </si>
  <si>
    <t>에스엠티코리아리미티드㈜</t>
  </si>
  <si>
    <t>에스제이금속㈜</t>
  </si>
  <si>
    <t>엔아이비㈜</t>
  </si>
  <si>
    <t>엔투에이㈜</t>
  </si>
  <si>
    <t>옵토닉스㈜</t>
  </si>
  <si>
    <t>우주금속㈜</t>
  </si>
  <si>
    <t>유일하이텍㈜</t>
  </si>
  <si>
    <t>이모트㈜</t>
  </si>
  <si>
    <t>제이.케이.에스㈜</t>
  </si>
  <si>
    <t>제이에스테크㈜</t>
  </si>
  <si>
    <t>조아㈜</t>
  </si>
  <si>
    <t>지오데코㈜</t>
  </si>
  <si>
    <t>지케이에스㈜</t>
  </si>
  <si>
    <t>진영프로토㈜</t>
  </si>
  <si>
    <t>케이에이치티㈜</t>
  </si>
  <si>
    <t>코텍㈜</t>
  </si>
  <si>
    <t>태선㈜</t>
  </si>
  <si>
    <t>태웅㈜</t>
  </si>
  <si>
    <t>테크노라이즈㈜</t>
  </si>
  <si>
    <t>티오피에스㈜</t>
  </si>
  <si>
    <t>포메탈㈜</t>
  </si>
  <si>
    <t>퓨쳐캐스트㈜</t>
  </si>
  <si>
    <t>하이.티.티㈜</t>
  </si>
  <si>
    <t>한국소둔열처리㈜</t>
  </si>
  <si>
    <t>한국정밀㈜</t>
  </si>
  <si>
    <t>현중테크㈜</t>
  </si>
  <si>
    <t>형진정밀㈜</t>
  </si>
  <si>
    <t>포철정밀</t>
  </si>
  <si>
    <t>하나로테크㈜</t>
  </si>
  <si>
    <t>하나에이엠티㈜</t>
  </si>
  <si>
    <t>한국공작기계㈜</t>
  </si>
  <si>
    <t>한국코팅</t>
  </si>
  <si>
    <t>한닢테크㈜</t>
  </si>
  <si>
    <t>현대도금</t>
  </si>
  <si>
    <t>기업명</t>
  </si>
  <si>
    <t xml:space="preserve">광주 북구 첨단벤처소로 51, 전남과학대학 POST-BI B-107 (월출동) </t>
  </si>
  <si>
    <t xml:space="preserve">경남 함안군 칠북면 덕남길 113-29 (화천리) </t>
  </si>
  <si>
    <t xml:space="preserve">부산 강서구 지사동 1274 생산기술연구원 실험-402 </t>
  </si>
  <si>
    <t>금속단조제품 제조업</t>
  </si>
  <si>
    <t>금속 열처리업</t>
  </si>
  <si>
    <t xml:space="preserve">대구 달서구 성서공단남로 20, , 967 (대천동) </t>
  </si>
  <si>
    <t xml:space="preserve">경남 김해시 진영읍 본산로212번길 32 (본산리) </t>
  </si>
  <si>
    <t>기기용 자동측정 및 제어장치 제조업</t>
  </si>
  <si>
    <t xml:space="preserve">전북 전주시 덕진구 유상로 67 (팔복동2가) </t>
  </si>
  <si>
    <t>선철주물 주조업</t>
  </si>
  <si>
    <t>도금, 착색 및 기타 표면처리강재 제조업</t>
  </si>
  <si>
    <t xml:space="preserve">경기 안산시 단원구 신원로 79,  가동 3호 (성곡동,안산도금단지) </t>
  </si>
  <si>
    <t>금속 절삭기계 제조업</t>
  </si>
  <si>
    <t xml:space="preserve">대전 대덕구 문평서로17번길 11 (문평동) </t>
  </si>
  <si>
    <t>알루미늄주물 주조업</t>
  </si>
  <si>
    <t xml:space="preserve">강원 원주시 문막읍 문막공단길 62 (반계리) </t>
  </si>
  <si>
    <t xml:space="preserve">대전 유성구 테크노2로 90 (관평동) </t>
  </si>
  <si>
    <t>기어 및 동력전달장치 제조업</t>
  </si>
  <si>
    <t>강주물 주조업</t>
  </si>
  <si>
    <t xml:space="preserve">대전 대덕구 대전로1331번길 17 (읍내동,남선기공) </t>
  </si>
  <si>
    <t>금속 성형기계 제조업</t>
  </si>
  <si>
    <t>절삭가공 및 유사처리업</t>
  </si>
  <si>
    <t xml:space="preserve">경북 고령군 다산면 다산산단2길 74 (송곡리) </t>
  </si>
  <si>
    <t>도금업</t>
  </si>
  <si>
    <t xml:space="preserve">서울 성동구 상원12길 35 (성수동1가,효진상사) </t>
  </si>
  <si>
    <t>물질 검사, 측정 및 분석기구 제조업</t>
  </si>
  <si>
    <t xml:space="preserve">인천 서구 원전로69번길 20 (경서동) </t>
  </si>
  <si>
    <t>기계장비 조립용 플라스틱제품 제조업</t>
  </si>
  <si>
    <t xml:space="preserve">인천 남동구 앵고개로490번길 145, , 716-7 (고잔동) </t>
  </si>
  <si>
    <t xml:space="preserve">인천 부평구 부평북로 371 (삼산동) </t>
  </si>
  <si>
    <t xml:space="preserve">경남 김해시 주촌면 서부로 1496 (내삼리) </t>
  </si>
  <si>
    <t>도장 및 기타 피막처리업</t>
  </si>
  <si>
    <t xml:space="preserve">울산 북구 공단길 48, , 714-26 (연암동) </t>
  </si>
  <si>
    <t xml:space="preserve">울산 북구 효암로 354-5 (연암동) </t>
  </si>
  <si>
    <t xml:space="preserve">경남 창원시 마산회원구 자유무역6길 157 (봉암동,동남(주)) </t>
  </si>
  <si>
    <t xml:space="preserve">부산 사상구 장인로77번길 103-11 (학장동) </t>
  </si>
  <si>
    <t>금속압형제품 제조업</t>
  </si>
  <si>
    <t xml:space="preserve">충남 천안시 서북구 성환읍 천안대로 2353 (복모리) </t>
  </si>
  <si>
    <t xml:space="preserve">광주 광산구 평동산단로 360 (장록동) </t>
  </si>
  <si>
    <t xml:space="preserve">인천광역시 서구 건지로97번길  54  (석남동) </t>
  </si>
  <si>
    <t>광학렌즈 및 광학요소 제조업</t>
  </si>
  <si>
    <t xml:space="preserve">대구 달서구 성서로36안길 21-10 (월성동) </t>
  </si>
  <si>
    <t xml:space="preserve">경기 안산시 단원구 별망로26번길 28,  808호 (성곡동,시화공단4바) </t>
  </si>
  <si>
    <t xml:space="preserve">광주 광산구 하남산단8번로 100-9 (오선동) </t>
  </si>
  <si>
    <t xml:space="preserve">전북 김제시 서흥공단2길 69 (흥사동) </t>
  </si>
  <si>
    <t xml:space="preserve">경북 고령군 다산면 다산산단로 88 (송곡리) </t>
  </si>
  <si>
    <t xml:space="preserve">경기 안산시 단원구 해안로 259, 반월공단 (원시동) </t>
  </si>
  <si>
    <t xml:space="preserve">대구 달성군 구지면 달성2차2로 103 (예현리) </t>
  </si>
  <si>
    <t xml:space="preserve">경기 안산시 단원구 별망로 126, 675 5바 101-2호 (성곡동) </t>
  </si>
  <si>
    <t xml:space="preserve">광주 광산구 용아로 631-9 (오선동) </t>
  </si>
  <si>
    <t xml:space="preserve">경남 김해시 장유면 내덕로86번길 30-3 (내덕리) </t>
  </si>
  <si>
    <t xml:space="preserve">인천 계양구 대보로 102-15 (작전동) </t>
  </si>
  <si>
    <t xml:space="preserve">경기 안양시 동안구 엘에스로 76, 디오밸리동 519호 (호계동,안양국제유통단지) </t>
  </si>
  <si>
    <t xml:space="preserve">인천 남동구 남동대로 284,  다동 305호 (논현동) </t>
  </si>
  <si>
    <t>분말야금제품 제조업</t>
  </si>
  <si>
    <t xml:space="preserve">경상북도 경산시 자인공단1로  44  (자인면) </t>
  </si>
  <si>
    <t xml:space="preserve">인천시 남동구 남동동로198번길 11, 남동공단 (고잔동) </t>
  </si>
  <si>
    <t xml:space="preserve">경기도 시흥시 산기대학로  27, 218  (정왕동, 라성아카데미벤처) </t>
  </si>
  <si>
    <t xml:space="preserve">경기 안성시 서운면 제3공단1길 8 (신능리) </t>
  </si>
  <si>
    <t xml:space="preserve">전남 장성군 황룡면 강변로 430 </t>
  </si>
  <si>
    <t xml:space="preserve">부산 강서구 과학산단1로60번길 30, 시험동 304호 (지사동,부산테크노파크기계소재부품센터) </t>
  </si>
  <si>
    <t xml:space="preserve">경남 창원시 마산회원구 자유무역4길 11 (봉암동) </t>
  </si>
  <si>
    <t xml:space="preserve">전북 전주시 덕진구 팔복로 251-21 (여의동) </t>
  </si>
  <si>
    <t xml:space="preserve">경기 성남시 분당구 성남대로331번길 8,  9층 901호 (정자동,킨스타워) </t>
  </si>
  <si>
    <t xml:space="preserve">광주 북구 첨단벤처소로15번길 63 (월출동) </t>
  </si>
  <si>
    <t xml:space="preserve">인천 남동구 남동대로425번길 38 (남촌동,남동공단) </t>
  </si>
  <si>
    <t xml:space="preserve">경기도 군포시 고산로211번길  12  (당정동) </t>
  </si>
  <si>
    <t xml:space="preserve">경기 용인시 처인구 남사면 봉무로153번길 52 (봉무리) </t>
  </si>
  <si>
    <t xml:space="preserve">경기 화성시 장안면 장안로 480-92 (독정리) </t>
  </si>
  <si>
    <t xml:space="preserve">경기 시흥시 소망공원로 188,  203호 (정왕동,시화공단2라) </t>
  </si>
  <si>
    <t xml:space="preserve">경남 함안군 군북면 국우로 162 (유현리,이엠코리아(주)) </t>
  </si>
  <si>
    <t xml:space="preserve">부산 강서구 과학산단2로3번길 42 (지사동) </t>
  </si>
  <si>
    <t xml:space="preserve">광주 북구 첨단벤처소로 60 (월출동) </t>
  </si>
  <si>
    <t xml:space="preserve">경기 안산시 단원구 산단로 269, 반월공단 (원시동) </t>
  </si>
  <si>
    <t xml:space="preserve">경남 김해시 장유면 장유로89번길 13-20 (부곡리) </t>
  </si>
  <si>
    <t xml:space="preserve">광주 광산구 평동로803번안길 46 (옥동) </t>
  </si>
  <si>
    <t xml:space="preserve">경북 구미시 1공단로6길 151-45 (공단동) </t>
  </si>
  <si>
    <t xml:space="preserve">인천시 서구 원창로89번길 8 (원창동) </t>
  </si>
  <si>
    <t xml:space="preserve">경기 화성시 향남읍 발안로 629 (송곡리) </t>
  </si>
  <si>
    <t xml:space="preserve">전북 완주군 봉동읍 완주산단6로 131 (둔산리) </t>
  </si>
  <si>
    <t xml:space="preserve">경남 창원시 의창구 차룡로14번길 18 (팔용동) </t>
  </si>
  <si>
    <t xml:space="preserve">충남 아산시 도고면 도고산로 641 (시전리) </t>
  </si>
  <si>
    <t xml:space="preserve">부산 강서구 녹산산단27로 67 (송정동) </t>
  </si>
  <si>
    <t xml:space="preserve">부산 강서구 과학산단1로60번길 31,  202호 (지사동,부산테크노파크) </t>
  </si>
  <si>
    <t xml:space="preserve">경남 김해시 주촌면 서부로1409번길 74 (내삼리) </t>
  </si>
  <si>
    <t xml:space="preserve">충남 서산시 지곡면 무장산업로 229-7 (무장리,(주)포메탈) </t>
  </si>
  <si>
    <t>구조용 금속판제품 및 금속공작물 제조업</t>
  </si>
  <si>
    <t xml:space="preserve">대구 북구 팔달로 13-1 (노원동3가) </t>
  </si>
  <si>
    <t xml:space="preserve">경기 화성시 장안면 석포공단길 31-20 (석포리) </t>
  </si>
  <si>
    <t xml:space="preserve">경남 진주시 정촌면 산업로111번길 17 (예하리) </t>
  </si>
  <si>
    <t xml:space="preserve">충북 청원군 오창읍 각리1길 75 (각리) </t>
  </si>
  <si>
    <t xml:space="preserve">전북 김제시 순동산단1길 61 (순동) </t>
  </si>
  <si>
    <t xml:space="preserve">경남 창원시 성산구 연덕로 42 (웅남동) </t>
  </si>
  <si>
    <t xml:space="preserve">경기 안산시 단원구 신원로 301-9, 반월공단 (목내동) </t>
  </si>
  <si>
    <t xml:space="preserve">경기 화성시 팔탄면 버들로1362번길 42 (서근리) </t>
  </si>
  <si>
    <t xml:space="preserve">충남 아산시 둔포면 충무로1313번길 38, ,302-2, 303 (봉재리) </t>
  </si>
  <si>
    <t xml:space="preserve">경기 시흥시 소망공원로 204, 301-1 (정왕동,시화공단2라) </t>
  </si>
  <si>
    <t xml:space="preserve">경기도 양주시 남면 검준길 92 (상수리) </t>
  </si>
  <si>
    <t xml:space="preserve">경남 진주시 일반성면 떡보길 140 (답천리) </t>
  </si>
  <si>
    <t xml:space="preserve">경기 시흥시 경제로 338,  405호 (정왕동,시화공단3마) </t>
  </si>
  <si>
    <t>중분류</t>
    <phoneticPr fontId="1" type="noConversion"/>
  </si>
  <si>
    <t>주소</t>
    <phoneticPr fontId="1" type="noConversion"/>
  </si>
  <si>
    <t>비철금속 주조업</t>
    <phoneticPr fontId="1" type="noConversion"/>
  </si>
  <si>
    <t>엔지니어링 서비스업</t>
    <phoneticPr fontId="1" type="noConversion"/>
  </si>
  <si>
    <t>대분류</t>
    <phoneticPr fontId="1" type="noConversion"/>
  </si>
  <si>
    <t>플라스틱 제품 제조업</t>
    <phoneticPr fontId="1" type="noConversion"/>
  </si>
  <si>
    <t>광학기기 제조업</t>
    <phoneticPr fontId="1" type="noConversion"/>
  </si>
  <si>
    <t>비철금속 제련, 정련 및 합금 제조업</t>
    <phoneticPr fontId="1" type="noConversion"/>
  </si>
  <si>
    <t>측정, 시험, 항해, 제어 및 정밀기기 제조업</t>
    <phoneticPr fontId="1" type="noConversion"/>
  </si>
  <si>
    <t>금속재료 절삭가공</t>
  </si>
  <si>
    <t>금속재료 다이캐스팅</t>
  </si>
  <si>
    <t>플라스틱 사출가공</t>
  </si>
  <si>
    <t>지그,  기계부품 제조</t>
  </si>
  <si>
    <t>기계부품 조립포장</t>
  </si>
  <si>
    <t>기계검사 성능평가</t>
  </si>
  <si>
    <t>기타</t>
  </si>
  <si>
    <t>금속재료 소성가공</t>
  </si>
  <si>
    <t>도색 착색, 표면처리, 열처리</t>
  </si>
  <si>
    <t>금형 및 금형 가공용구 제작</t>
  </si>
  <si>
    <t xml:space="preserve">경기 평택시 진위면 동부대로 202 (청호리) </t>
  </si>
  <si>
    <t>후드, 빌트인기기, 주택환기공사 외</t>
  </si>
  <si>
    <t>주방용 전기기기 제조업</t>
  </si>
  <si>
    <t>전기전자</t>
  </si>
  <si>
    <t>http://bsco.co.kr</t>
  </si>
  <si>
    <t>하츠㈜</t>
  </si>
  <si>
    <t>전자코일, 변성기 및 기타 전자유도자 제조업</t>
  </si>
  <si>
    <t xml:space="preserve">대전 유성구 테크노2로 223 (탑립동) </t>
  </si>
  <si>
    <t>초전도선재;크롬도금 등</t>
  </si>
  <si>
    <t>http://kiswire.com</t>
  </si>
  <si>
    <t>케이.에이.티.㈜</t>
  </si>
  <si>
    <t xml:space="preserve">경북 구미시 수출대로 147 (공단동) </t>
  </si>
  <si>
    <t>전자부품(코일,트랜스) 제조</t>
  </si>
  <si>
    <t>http://gammaet.com</t>
  </si>
  <si>
    <t>지이티플러스㈜</t>
  </si>
  <si>
    <t xml:space="preserve">경기 의정부시 산단로76번길 47, 3층 (용현동,용현산업단지) </t>
  </si>
  <si>
    <t>리액터</t>
  </si>
  <si>
    <t>한국운로전기㈜</t>
  </si>
  <si>
    <t xml:space="preserve">인천 부평구 부평북로178번길 30 (청천동) </t>
  </si>
  <si>
    <t>세라믹히터</t>
  </si>
  <si>
    <t>전자집적회로 제조업</t>
  </si>
  <si>
    <t>http://bhflex.co.kr</t>
  </si>
  <si>
    <t>비에이치세미콘㈜</t>
  </si>
  <si>
    <t>경기 부천시 오정구 삼정동 364번지 부천테크노파크 1단지 101동601호</t>
    <phoneticPr fontId="1" type="noConversion"/>
  </si>
  <si>
    <t>전자부품 제조 및 의료기기, 일반 가정용 전자기기 제조업</t>
    <phoneticPr fontId="1" type="noConversion"/>
  </si>
  <si>
    <t>전자부품제조업</t>
    <phoneticPr fontId="1" type="noConversion"/>
  </si>
  <si>
    <t>전기전자</t>
    <phoneticPr fontId="1" type="noConversion"/>
  </si>
  <si>
    <t>http://pjems.co.kr</t>
  </si>
  <si>
    <t>피제이전자</t>
    <phoneticPr fontId="1" type="noConversion"/>
  </si>
  <si>
    <t xml:space="preserve">경북 경산시 진량읍 공단4로 40 (신상리) </t>
  </si>
  <si>
    <t>휴대폰케이스 外</t>
  </si>
  <si>
    <t>전자부품 제조업</t>
    <phoneticPr fontId="1" type="noConversion"/>
  </si>
  <si>
    <t>http://samkwangind.com</t>
  </si>
  <si>
    <t>삼광㈜</t>
  </si>
  <si>
    <t xml:space="preserve">경기도 군포시 고산로148번길 군포아이티밸리 17 A동 25층 (군포1동) </t>
  </si>
  <si>
    <t>휴대폰용 DMB Ant., BOBBIN, BOBBINLESS, 장비</t>
  </si>
  <si>
    <t>화인엠티㈜</t>
  </si>
  <si>
    <t xml:space="preserve">경기 군포시 산본로54번안길 4 (당정동) </t>
  </si>
  <si>
    <t>휴대폰부품</t>
  </si>
  <si>
    <t>http://huntpni.com</t>
  </si>
  <si>
    <t>헌트피앤아이㈜</t>
  </si>
  <si>
    <t xml:space="preserve">경기 시흥시 공단1대로80번길 142, 605-3호 (정왕동,시화공단1마) </t>
  </si>
  <si>
    <t>휴대폰 금형, 휴대폰 부품 외</t>
  </si>
  <si>
    <t>http://sangmoon.net</t>
  </si>
  <si>
    <t>상문㈜</t>
  </si>
  <si>
    <t xml:space="preserve">광주 북구 첨단벤처소로 51,  A동 202호 (월출동,전남과학대학포스트비아이) </t>
  </si>
  <si>
    <t>전자센서 외</t>
  </si>
  <si>
    <t>오감테크놀러지㈜</t>
  </si>
  <si>
    <t xml:space="preserve">경기도 화성시 호곡공단로  53  (우정읍) </t>
  </si>
  <si>
    <t>전자부품</t>
  </si>
  <si>
    <t>http://lolcast.co.kr</t>
  </si>
  <si>
    <t>엘오엘㈜</t>
  </si>
  <si>
    <t xml:space="preserve">경기 안산시 단원구 강촌로 215 (목내동) </t>
  </si>
  <si>
    <t>메탈라이프㈜</t>
  </si>
  <si>
    <t xml:space="preserve">부산 금정구 공단로39번길 10 (금사동,(주)우성하이테크) </t>
  </si>
  <si>
    <t>슬립링(SLIPRING), 조이스틱(JOYSTICK CONTROL)외</t>
  </si>
  <si>
    <t>로텍㈜</t>
  </si>
  <si>
    <t xml:space="preserve">경남 창원시 마산회원구 내서읍 광려천남로 59, 609호 (중리,마산밸리경남정보기술센터) </t>
  </si>
  <si>
    <t>소형로봇용전자부품, 아트토이 외</t>
  </si>
  <si>
    <t>애니토이㈜</t>
  </si>
  <si>
    <t xml:space="preserve">경기 화성시 동탄면 동탄일반산업단지 18블럭 2로트 </t>
  </si>
  <si>
    <t>리모콘, 캐비넷류, 온수매트 등</t>
  </si>
  <si>
    <t>http://samjin.com</t>
  </si>
  <si>
    <t>삼진㈜</t>
  </si>
  <si>
    <t>경기 수원시 영통구 원처너동 471번지 삼성테크노파크 6층 601호</t>
    <phoneticPr fontId="1" type="noConversion"/>
  </si>
  <si>
    <t>기구설계 상품기획 지다인 컨설팅 시양산 제공</t>
    <phoneticPr fontId="1" type="noConversion"/>
  </si>
  <si>
    <t>(주)유엔아이텍</t>
    <phoneticPr fontId="1" type="noConversion"/>
  </si>
  <si>
    <t xml:space="preserve">광주 북구 첨단과기로 333, (재)광주테크노파크 (대촌동) </t>
  </si>
  <si>
    <t>광센서 및 광부품</t>
  </si>
  <si>
    <t>http://altechinc.co.kr</t>
  </si>
  <si>
    <t>앨텍㈜</t>
  </si>
  <si>
    <t xml:space="preserve">강원도 강릉시 사천면 과학단지로  174-11 </t>
  </si>
  <si>
    <t>고온세라믹, 저오세라믹 외</t>
  </si>
  <si>
    <t>대양신소재㈜</t>
  </si>
  <si>
    <t xml:space="preserve">경기 안산시 상록구 항가울로 143, 한국생산기술연구원벤처혁신관 에이동 108-1호 (사동) </t>
  </si>
  <si>
    <t>고방열 FPCB</t>
  </si>
  <si>
    <t>http://kinetix.kr</t>
  </si>
  <si>
    <t>카이네틱스㈜</t>
  </si>
  <si>
    <t xml:space="preserve">경남 양산시 산막공단북2길 34-1, ,311-3 (산막동) </t>
  </si>
  <si>
    <t>가변저항기, 스위치 외</t>
  </si>
  <si>
    <t>http://postec.co.kr</t>
  </si>
  <si>
    <t>포스텍전자㈜</t>
  </si>
  <si>
    <t xml:space="preserve">서울 금천구 디지털로9길 68,  16층 1605호 (가산동,대륭포스트타워5차) </t>
  </si>
  <si>
    <t>Smart Module 외</t>
  </si>
  <si>
    <t>http://microadt.com</t>
  </si>
  <si>
    <t>마이크로어드벤텍㈜</t>
  </si>
  <si>
    <t xml:space="preserve">경상남도 창원시 성산구 웅남로 498  (웅남동) 498 </t>
  </si>
  <si>
    <t>PCB컨트롤러, 세탁기 모터컨트롤러 외</t>
  </si>
  <si>
    <t>http://seyoung21.com</t>
  </si>
  <si>
    <t>세영㈜</t>
  </si>
  <si>
    <t xml:space="preserve">경기 부천시 원미구 평천로 655,  401동 603호 (약대동,부천테크노파크4단지) </t>
  </si>
  <si>
    <t>3차원골프센서 및 교육용로봇시스템 외</t>
  </si>
  <si>
    <t>디엠비에이치㈜</t>
  </si>
  <si>
    <t xml:space="preserve">서울 중구 장충단로 275 (을지로6가,두산타워빌딩) </t>
  </si>
  <si>
    <t>전자부품(동박적층판 등) 및 기계부품 외</t>
  </si>
  <si>
    <t>전자부품 실장기판 제조업</t>
  </si>
  <si>
    <t>http://doosan.com</t>
  </si>
  <si>
    <t>두산㈜</t>
  </si>
  <si>
    <t xml:space="preserve">서울 구로구 디지털로27길 24,  202호 (구로동,벽산1차디지털밸리) </t>
  </si>
  <si>
    <t>전기,전자,통신,환경계측기외</t>
  </si>
  <si>
    <t>전자기 측정, 시험 및 분석기구 제조업</t>
  </si>
  <si>
    <t>http://vlt.co.kr</t>
  </si>
  <si>
    <t>브이엘티㈜</t>
  </si>
  <si>
    <t xml:space="preserve">대전 유성구 테크노2로 200-9 (용산동,(주)하기소닉대전) </t>
  </si>
  <si>
    <t>비파괴초음파센서, 의료용초음파센서, 로봇용초음파센서 및 위치인식센서</t>
  </si>
  <si>
    <t>http://hagisonic.com</t>
  </si>
  <si>
    <t>하기소닉㈜</t>
  </si>
  <si>
    <t xml:space="preserve">서울 금천구 서부샛길 638, 2층,3층 (가산동,대륭테크노타운7차) </t>
  </si>
  <si>
    <t>TFT LCD 검사장비 외</t>
  </si>
  <si>
    <t>http://microinspection.com</t>
  </si>
  <si>
    <t>마이크로인스펙션㈜</t>
  </si>
  <si>
    <t xml:space="preserve">충남 천안시 서북구 직산읍 직산로 136, 충남테크노파크생산관 136 </t>
  </si>
  <si>
    <t>Probe Pin 외</t>
  </si>
  <si>
    <t>마이크로티에스㈜</t>
  </si>
  <si>
    <t xml:space="preserve">경기 안양시 동안구 시민대로248번길 25,  901호 (관양동,안양지식산업센터) </t>
  </si>
  <si>
    <t>DAQ시스템, 광시험장비, 휴대형ORL측정기 등</t>
  </si>
  <si>
    <t>http://noticekorea.com</t>
  </si>
  <si>
    <t>노티스㈜</t>
  </si>
  <si>
    <t xml:space="preserve">전남 장성군 동화면 전자농공단지길 32 (남평리) </t>
  </si>
  <si>
    <t>태양광모듈 외</t>
  </si>
  <si>
    <t>전동기 및 발전기 제조업</t>
  </si>
  <si>
    <t>http://topsun.kr</t>
  </si>
  <si>
    <t>탑선㈜</t>
  </si>
  <si>
    <t xml:space="preserve">서울특별시 은평구 통일로  599, 701호(응암제1동) </t>
  </si>
  <si>
    <t>발전기,태양광 발전장치</t>
  </si>
  <si>
    <t>케이피브이㈜</t>
  </si>
  <si>
    <t xml:space="preserve">전남 순천시 해룡면 율촌산단4로 101 (신성리) </t>
  </si>
  <si>
    <t>발전기, 양수기 외</t>
  </si>
  <si>
    <t>http://sun-tech.co.kr</t>
  </si>
  <si>
    <t>썬테크㈜</t>
  </si>
  <si>
    <t xml:space="preserve">광주 광산구 하남산단7번로 8 (오선동) </t>
  </si>
  <si>
    <t>모터 외</t>
  </si>
  <si>
    <t>pkj1104@newmotech.com</t>
  </si>
  <si>
    <t>뉴모텍㈜</t>
  </si>
  <si>
    <t xml:space="preserve">경기 안산시 단원구 산단로163번길 135 (원시동) </t>
  </si>
  <si>
    <t>냉난방기기,전동기</t>
  </si>
  <si>
    <t>오양공조기㈜</t>
  </si>
  <si>
    <t xml:space="preserve">대구 북구 유통단지로 50,  4층 407호 (산격동,조명관관리동크리스탈빌딩) </t>
  </si>
  <si>
    <t>MOTOR CORE, STRIP 외</t>
  </si>
  <si>
    <t>고아정공㈜</t>
  </si>
  <si>
    <t xml:space="preserve">인천 남동구 청능대로 345, 남동공단 (고잔동) </t>
  </si>
  <si>
    <t>핸드폰 힌지, 자동차용 정밀사출품 외</t>
  </si>
  <si>
    <t>전기회로 개폐, 보호 및 접속 장치 제조업</t>
  </si>
  <si>
    <t>http://jmckr.com</t>
  </si>
  <si>
    <t>제이엠씨㈜</t>
  </si>
  <si>
    <t xml:space="preserve">충남 천안시 동남구 목천읍 학수소사길 219-27 (소사리) </t>
  </si>
  <si>
    <t>커넥터;케이블조립체 외</t>
  </si>
  <si>
    <t>http://yeonhab.co.kr</t>
  </si>
  <si>
    <t>연합정밀㈜</t>
  </si>
  <si>
    <t xml:space="preserve">대구 북구 팔달로35길 99 (노원동3가) </t>
  </si>
  <si>
    <t>충전기;VFD, LCD 디지털계기판;자동차전장품;5kw급 수직형 직결 열전발전기 외</t>
  </si>
  <si>
    <t>우창엔지니어링㈜</t>
  </si>
  <si>
    <t xml:space="preserve">경남 창원시 의창구 팔용로 343 (팔용동) </t>
  </si>
  <si>
    <t>차단기부품, 단로기, 전동기 외</t>
  </si>
  <si>
    <t>동림산업㈜</t>
  </si>
  <si>
    <t xml:space="preserve">인천 남동구 남동대로 413 남동공단 3블럭 4롯트 (남촌동) </t>
  </si>
  <si>
    <t>인서트몰딩커넥터, 초정밀프레스부품 외</t>
  </si>
  <si>
    <t>http://e-during.co.kr</t>
  </si>
  <si>
    <t>듀링㈜</t>
  </si>
  <si>
    <t xml:space="preserve">전북 익산시 보석로6길 109 (신흥동) </t>
  </si>
  <si>
    <t>컨트롤러 및 스위치 외</t>
  </si>
  <si>
    <t>자동차용 전기장치 제조업</t>
  </si>
  <si>
    <t>http://kiwonele.co.kr</t>
  </si>
  <si>
    <t>기원전자㈜</t>
  </si>
  <si>
    <t xml:space="preserve">충남 천안시 서북구 성거읍 오송1길 110 (오색당리,태성전장(주)) </t>
  </si>
  <si>
    <t>BATTERY CABLE; BATTERY SENSOR; PVC콤파운드 외</t>
  </si>
  <si>
    <t>http://shinbiro.com</t>
  </si>
  <si>
    <t>태성전장㈜</t>
  </si>
  <si>
    <t xml:space="preserve">경기 부천시 원미구 조마루로411번길 62, 2층 (원미동) </t>
  </si>
  <si>
    <t>안정기,LED컨버터외</t>
  </si>
  <si>
    <t>일반용 전기 조명장치 제조업</t>
  </si>
  <si>
    <t>http://p-led.co.kr</t>
  </si>
  <si>
    <t>피앤엘㈜</t>
  </si>
  <si>
    <t xml:space="preserve">경기 양주시 광적면 광적로 235-48 (석우리) </t>
  </si>
  <si>
    <t>Trans Former, DIVA2, SLIM LAMP</t>
  </si>
  <si>
    <t>http://feelux.com</t>
  </si>
  <si>
    <t>필룩스㈜</t>
  </si>
  <si>
    <t xml:space="preserve">경남 김해시 주촌면 소망길 22-16 (망덕리,(주)세양정밀) </t>
  </si>
  <si>
    <t>LED 조명</t>
  </si>
  <si>
    <t>블루싸이언스㈜</t>
  </si>
  <si>
    <t xml:space="preserve">충남 공주시 정안면 정안농공단지길 32-22 (사현리) </t>
  </si>
  <si>
    <t>LED 램프 등</t>
  </si>
  <si>
    <t>테크자인라이트패널㈜</t>
  </si>
  <si>
    <t>인천 남동구 고잔동  628-12 67블럭 1롯트</t>
    <phoneticPr fontId="1" type="noConversion"/>
  </si>
  <si>
    <t>중소 LOT, Sample용 PCB 전문 제조</t>
    <phoneticPr fontId="1" type="noConversion"/>
  </si>
  <si>
    <t>인쇄회로기판 제조업</t>
    <phoneticPr fontId="1" type="noConversion"/>
  </si>
  <si>
    <t>http://eos.co.kr</t>
  </si>
  <si>
    <t>이오에스㈜</t>
    <phoneticPr fontId="1" type="noConversion"/>
  </si>
  <si>
    <t>인천 남구 도화동 818-7 번지</t>
    <phoneticPr fontId="1" type="noConversion"/>
  </si>
  <si>
    <t>임피던스가 제어된 고다층 인쇄회로기판 PCB 제조</t>
    <phoneticPr fontId="1" type="noConversion"/>
  </si>
  <si>
    <t>http://tigerelec.com</t>
  </si>
  <si>
    <t>타이거일렉</t>
  </si>
  <si>
    <t xml:space="preserve">충남 천안시 서북구 백석공단6길 36 (백석동) </t>
  </si>
  <si>
    <t>인쇄회로판</t>
  </si>
  <si>
    <t>인쇄회로기판 제조업</t>
  </si>
  <si>
    <t>케이에스텍㈜</t>
  </si>
  <si>
    <t xml:space="preserve">경기 안산시 단원구 산단로 63 (원시동) </t>
  </si>
  <si>
    <t>인쇄회로기판(PCB)</t>
  </si>
  <si>
    <t>http://daeduck.com</t>
  </si>
  <si>
    <t>대덕지디에스㈜</t>
  </si>
  <si>
    <t xml:space="preserve">경기 시흥시 공단1대로79번길 32,  509호 (정왕동,시화공단1나) </t>
  </si>
  <si>
    <t>http://atc-kr.com</t>
  </si>
  <si>
    <t>에이티씨㈜</t>
  </si>
  <si>
    <t xml:space="preserve">인천광역시 남동구 남동서로  90  (고잔동) </t>
  </si>
  <si>
    <t>연성인쇄회로기판(FPCB)</t>
  </si>
  <si>
    <t>http://fineeleccom.com</t>
  </si>
  <si>
    <t>파인일렉컴㈜</t>
  </si>
  <si>
    <t>경기도 안산시 단원구 성곡동 646-4</t>
    <phoneticPr fontId="1" type="noConversion"/>
  </si>
  <si>
    <t>반도체용 PCB, 정밀회로 PCB, 양산용 PCB 개발 제조</t>
    <phoneticPr fontId="1" type="noConversion"/>
  </si>
  <si>
    <t>http://koreapcd.com</t>
  </si>
  <si>
    <t>스마트코리아피씨비</t>
  </si>
  <si>
    <t xml:space="preserve">경기 성남시 중원구 사기막골로 124, SKn테크노파크 비즈센터동 501호 (상대원동) </t>
  </si>
  <si>
    <t>화재감시카메라</t>
  </si>
  <si>
    <t>배전반 및 전기자동제어반 제조업</t>
  </si>
  <si>
    <t>http://icetech.co.kr</t>
  </si>
  <si>
    <t>아이스기술㈜</t>
  </si>
  <si>
    <t xml:space="preserve">부산 해운대구 해운대로1105번길 32-21 (송정동) </t>
  </si>
  <si>
    <t>인버터(발전기부품)[MITY SERVO, MS SERVO]</t>
  </si>
  <si>
    <t>http://mstechno.net</t>
  </si>
  <si>
    <t>엠에스테크노코리아㈜</t>
  </si>
  <si>
    <t>발전기 및 전기변환장치 제조업</t>
    <phoneticPr fontId="1" type="noConversion"/>
  </si>
  <si>
    <t xml:space="preserve">경기 수원시 영통구 신원로 304,  외4필지  3동 502호 (원천동,영통이노플렉스) </t>
  </si>
  <si>
    <t>정류기, 인버터 등</t>
  </si>
  <si>
    <t>http://gtronecs.co.kr</t>
  </si>
  <si>
    <t>이지트로닉스㈜</t>
  </si>
  <si>
    <t xml:space="preserve">광주 북구 하남대로 793 (운암동) </t>
  </si>
  <si>
    <t>전력변환기, 태양광 인버터 외</t>
  </si>
  <si>
    <t>http://jsenr.co.kr</t>
  </si>
  <si>
    <t>준성이엔알㈜</t>
  </si>
  <si>
    <t xml:space="preserve">충북 청원군 오창읍 연구단지로 76, 충북테크노파크 아이티융합센터 아이티동 205호, 206호 (양청리) </t>
  </si>
  <si>
    <t>스마트폰용 태양광충전기, 휴대용 태양광발전장치, 건물일체형 태양전저모듈</t>
  </si>
  <si>
    <t>쏠라퓨전㈜</t>
  </si>
  <si>
    <t xml:space="preserve">충남 아산시 온궁로 5 (온천동) </t>
  </si>
  <si>
    <t>스마트폰용 연료전기 충전기, 교육용 친환경 연료전지 키트 등</t>
  </si>
  <si>
    <t>화니텍㈜</t>
  </si>
  <si>
    <t xml:space="preserve">광주 광산구 하남산단천변좌로 19, 107호 (오선동,광주드림파크) </t>
  </si>
  <si>
    <t>솔라커넥터</t>
  </si>
  <si>
    <t>http://labworks.co.kr</t>
  </si>
  <si>
    <t>랩웍스㈜</t>
  </si>
  <si>
    <t xml:space="preserve">전북 완주군 봉동읍 완주산단6로 212 (둔산리) </t>
  </si>
  <si>
    <t>배터리팩, 연료전지분석장치,에너지저장시스템</t>
  </si>
  <si>
    <t>http://propower.co.kr</t>
  </si>
  <si>
    <t>프로파워㈜</t>
  </si>
  <si>
    <t xml:space="preserve">경기도 안양시 동안구 전파로 신원비젼타워 88, 501호  (호계2동) </t>
  </si>
  <si>
    <t>SMPS(전기변환장치)</t>
  </si>
  <si>
    <t>http://sangick.or.kr</t>
  </si>
  <si>
    <t>상익전자㈜</t>
  </si>
  <si>
    <t xml:space="preserve">경기도 남양주시 경춘북로  461  (퇴계원면) </t>
  </si>
  <si>
    <t>ESS(에너지저장장치)</t>
  </si>
  <si>
    <t>http://enerfarm.co.kr</t>
  </si>
  <si>
    <t>유진에너팜㈜</t>
  </si>
  <si>
    <t>경기부천시 오정구 삼정동부천 테크노쌍용3차 301동 908호</t>
    <phoneticPr fontId="1" type="noConversion"/>
  </si>
  <si>
    <t>SMPS UPS, DC-DC, Ballast, Charger, 등 전력 반도체 제조</t>
    <phoneticPr fontId="1" type="noConversion"/>
  </si>
  <si>
    <t>다이오드, 트랜지스터 및 유사 반도체소자 제조업</t>
    <phoneticPr fontId="1" type="noConversion"/>
  </si>
  <si>
    <t>http://maplesemi.com</t>
  </si>
  <si>
    <t>메이플세미컨덕터</t>
  </si>
  <si>
    <t>경기도 용인시 기흥구 흥덕1로 13 흥덕아이티벨리 A동 2007gh</t>
    <phoneticPr fontId="1" type="noConversion"/>
  </si>
  <si>
    <t>Optical, hall sensor intergrated IC, Actuator, Motor drive ic 제조 개발</t>
    <phoneticPr fontId="1" type="noConversion"/>
  </si>
  <si>
    <t>http://sninno.co.kr</t>
  </si>
  <si>
    <t>에스엔아이</t>
  </si>
  <si>
    <t>광주광역시 북구 대촌동 958-3</t>
    <phoneticPr fontId="1" type="noConversion"/>
  </si>
  <si>
    <t>DLC 박막코팅, 기능성 박막코팅 서비스 진공열처리 진화 서비스</t>
    <phoneticPr fontId="1" type="noConversion"/>
  </si>
  <si>
    <t>다이오드, 트랜지스터 및 유사 반도체소자 제조업</t>
    <phoneticPr fontId="1" type="noConversion"/>
  </si>
  <si>
    <t>http://otnt.co.kr</t>
  </si>
  <si>
    <t>오티앤티</t>
    <phoneticPr fontId="1" type="noConversion"/>
  </si>
  <si>
    <t xml:space="preserve">충남 천안시 서북구 성거읍 삼곡2길 102 (삼곡리) </t>
  </si>
  <si>
    <t>헤어드라이기 등</t>
  </si>
  <si>
    <t>가정용 전기기기 제조업</t>
    <phoneticPr fontId="1" type="noConversion"/>
  </si>
  <si>
    <t>http://b2y.co.kr</t>
  </si>
  <si>
    <t>비투와이㈜</t>
  </si>
  <si>
    <t xml:space="preserve">인천 남동구 능허대로577번길 125 </t>
  </si>
  <si>
    <t>플라스틱 성형제품(전기스토브, 펌프 A'SSY, 매직캡 외)</t>
  </si>
  <si>
    <t>제이씨텍㈜</t>
  </si>
  <si>
    <t>검사, 성능평가</t>
  </si>
  <si>
    <t>회로, 제품 조립</t>
  </si>
  <si>
    <t>자동화장치 로봇장치</t>
  </si>
  <si>
    <t>회로기판 PCB</t>
  </si>
  <si>
    <t>전자 부품 제조</t>
  </si>
  <si>
    <t>발열기, 발열장치</t>
  </si>
  <si>
    <t>생활가전 제조, 생산</t>
  </si>
  <si>
    <t>전기코일 발전기 전자기장치</t>
  </si>
  <si>
    <t>주소</t>
    <phoneticPr fontId="1" type="noConversion"/>
  </si>
  <si>
    <t>대분류</t>
    <phoneticPr fontId="1" type="noConversion"/>
  </si>
  <si>
    <t>홈페이지</t>
  </si>
  <si>
    <t>경기 화성시 향남읍 발안공단로 3길 33</t>
  </si>
  <si>
    <t>플라스틱 필름, 시트, 판넬 제조</t>
  </si>
  <si>
    <t>화학합성 수지 제품 제조업</t>
  </si>
  <si>
    <t>화학화공</t>
  </si>
  <si>
    <t>http://vaxco.co.kr</t>
  </si>
  <si>
    <t>벡스코</t>
  </si>
  <si>
    <t>화학합성 수지 제품 제조업</t>
    <phoneticPr fontId="1" type="noConversion"/>
  </si>
  <si>
    <t xml:space="preserve">경북 구미시 장천면 하장2길 274-9 (하장리) </t>
  </si>
  <si>
    <t>플라스틱칩</t>
  </si>
  <si>
    <t>화학화공</t>
    <phoneticPr fontId="1" type="noConversion"/>
  </si>
  <si>
    <t>대창엔프라</t>
  </si>
  <si>
    <t xml:space="preserve">광주 광산구 평동로803번길 110 (옥동) </t>
  </si>
  <si>
    <t>플라스틱성형품 외</t>
  </si>
  <si>
    <t>http://gjintops.co.kr</t>
  </si>
  <si>
    <t>플라텔㈜</t>
  </si>
  <si>
    <t xml:space="preserve">광주광역시 광산구 월전로 53 (월전동) </t>
  </si>
  <si>
    <t>플라스틱성형품</t>
  </si>
  <si>
    <t>대경보스텍㈜</t>
  </si>
  <si>
    <t xml:space="preserve">서울 강남구 봉은사로 304, 7층 (역삼동,금강빌딩) </t>
  </si>
  <si>
    <t>플라스틱성형사출</t>
  </si>
  <si>
    <t>http://fabis.com</t>
  </si>
  <si>
    <t>파비스인터내셔날㈜</t>
  </si>
  <si>
    <t xml:space="preserve">경기도 평택시 참이슬2길 22-1,201호 (합정동,원영빌딩) </t>
  </si>
  <si>
    <t>전도성플라스틱 복합소재</t>
  </si>
  <si>
    <t>http://cntsolution.kr</t>
  </si>
  <si>
    <t>씨엔티솔루션</t>
  </si>
  <si>
    <t>화학제품 제조업</t>
    <phoneticPr fontId="1" type="noConversion"/>
  </si>
  <si>
    <t xml:space="preserve">충북 괴산군 사리면 사리로방축골길 44-68 (방축리,(주)마이크로폴) </t>
  </si>
  <si>
    <t>화학제품(기능성비누 외)</t>
  </si>
  <si>
    <t>http://micropol.co.kr</t>
  </si>
  <si>
    <t>이지켐㈜</t>
  </si>
  <si>
    <t xml:space="preserve">경기 수원시 영통구 신원로 88,  103동 1308호 (신동,디지털엠파이어2) </t>
  </si>
  <si>
    <t>화장품 원료, 건강기능식품 및 생물소재</t>
  </si>
  <si>
    <t>http://cellinbio.co.kr</t>
  </si>
  <si>
    <t>셀인바이오㈜</t>
  </si>
  <si>
    <t xml:space="preserve">경기 용인시 기흥구 동백중앙로16번길 16-25, 603호, 621호, 622호 (중동,대우프론티어밸리1차) </t>
  </si>
  <si>
    <t>향균제, 향균파우더 외</t>
  </si>
  <si>
    <t>http://adamscompany.co.kr</t>
  </si>
  <si>
    <t>아담스컴퍼니</t>
    <phoneticPr fontId="1" type="noConversion"/>
  </si>
  <si>
    <t xml:space="preserve">울산 남구 대학로 44 (무거동) </t>
  </si>
  <si>
    <t>탈취제, 환경분석 외</t>
  </si>
  <si>
    <t>http://ts-ei.com</t>
  </si>
  <si>
    <t>태성환경연구소㈜</t>
  </si>
  <si>
    <t xml:space="preserve">대전 유성구 문지로 193,  T동 113호 (문지동,카이스트아이씨씨) </t>
  </si>
  <si>
    <t>탈취제 등</t>
  </si>
  <si>
    <t>비케이</t>
  </si>
  <si>
    <t xml:space="preserve">세종특별자치시 전의면 산단길 22-144 </t>
  </si>
  <si>
    <t>유기금속화합물, 석유화학 촉매제</t>
  </si>
  <si>
    <t>http://lake-led.com</t>
  </si>
  <si>
    <t>레이크머티리얼즈</t>
  </si>
  <si>
    <t xml:space="preserve">경기 안산시 단원구 별망로459번길 24, 반월공단 (목내동) </t>
  </si>
  <si>
    <t>무기계화합물</t>
  </si>
  <si>
    <t>http://sukgyung.com</t>
  </si>
  <si>
    <t>석경에이티㈜</t>
  </si>
  <si>
    <t xml:space="preserve">경기 이천시 진상미로 2250-17 (고담동) </t>
  </si>
  <si>
    <t>화섬방적사 외</t>
  </si>
  <si>
    <t>화학섬유 방적업</t>
  </si>
  <si>
    <t>섬유</t>
    <phoneticPr fontId="1" type="noConversion"/>
  </si>
  <si>
    <t xml:space="preserve">신기방적㈜ </t>
  </si>
  <si>
    <t xml:space="preserve">서울 구로구 디지털로33길 28,  9층 908호 (구로동,우림이비지센터빌딩) </t>
  </si>
  <si>
    <t>투습방수기능성원단</t>
  </si>
  <si>
    <t>http://filltex.com</t>
  </si>
  <si>
    <t>영풍필텍스㈜</t>
  </si>
  <si>
    <t xml:space="preserve">경기 광주시 오포읍 마루들길35번길 19 (양벌리) </t>
  </si>
  <si>
    <t>운동화 및 가방용 특수망사원단 등 기능성 섬유</t>
  </si>
  <si>
    <t>섬유</t>
  </si>
  <si>
    <t>http://ducksan.biz</t>
  </si>
  <si>
    <t>덕산</t>
  </si>
  <si>
    <t xml:space="preserve">서울 성동구 독서당로 226, 5층 (옥수동,조을빌딩) </t>
  </si>
  <si>
    <t>다기능섬유 외</t>
  </si>
  <si>
    <t>http://intermaru.com</t>
  </si>
  <si>
    <t>인터마루인더스트리㈜</t>
  </si>
  <si>
    <t xml:space="preserve">대구 달서구 성서공단로35길 17 (갈산동) </t>
  </si>
  <si>
    <t>나일론직물</t>
  </si>
  <si>
    <t>http://bktex.co.kr</t>
  </si>
  <si>
    <t>보광㈜</t>
  </si>
  <si>
    <t xml:space="preserve">대구 달서구 성서공단로51길 57 (장동) </t>
  </si>
  <si>
    <t>기능성원단(Swing cool, Inno tex, NanoFuncs, Terradry 외)</t>
  </si>
  <si>
    <t>http://shinpungtex.co.kr</t>
  </si>
  <si>
    <t>신풍섬유㈜</t>
  </si>
  <si>
    <t xml:space="preserve">전북 완주군 봉동읍 완주산단3로 158-15 (용암리,우노앤컴퍼니) </t>
  </si>
  <si>
    <t>가발용 PVC 원사 등</t>
  </si>
  <si>
    <t>우노앤컴퍼니</t>
  </si>
  <si>
    <t xml:space="preserve">충북 청원군 내수읍 초정약수로 930 (초정리) </t>
  </si>
  <si>
    <t>가발 원사, 가발용 부자재 외</t>
  </si>
  <si>
    <t>베스트롱산업㈜</t>
  </si>
  <si>
    <t xml:space="preserve">서울특별시 강남구 학동로24길  11  (논현1동,4충) </t>
  </si>
  <si>
    <t>화공약품, 화장품원료 외</t>
  </si>
  <si>
    <t>화학물질 및 화학제품 제조</t>
    <phoneticPr fontId="1" type="noConversion"/>
  </si>
  <si>
    <t>http://morechem.net</t>
  </si>
  <si>
    <t>모아캠</t>
  </si>
  <si>
    <t xml:space="preserve">서울 금천구 벚꽃로 120 (독산동) </t>
  </si>
  <si>
    <t>화장품 용기</t>
  </si>
  <si>
    <t>화장품, 생활화학용품 제조업</t>
  </si>
  <si>
    <t>http://mazel.co.kr</t>
  </si>
  <si>
    <t>이루팩㈜</t>
  </si>
  <si>
    <t>충남 천안시 동남구 수신면 장산리 727-1</t>
    <phoneticPr fontId="1" type="noConversion"/>
  </si>
  <si>
    <t>약용화장품 전문 재발 제조, 유기농 화장품, 생활화학용품을 국내외 ODM 제조납품</t>
    <phoneticPr fontId="1" type="noConversion"/>
  </si>
  <si>
    <t>http://cotde.co.kr</t>
  </si>
  <si>
    <t>콧데</t>
  </si>
  <si>
    <t>합성수지 및 기타 플라스틱물질 제조업</t>
  </si>
  <si>
    <t xml:space="preserve">울산 북구 매곡산업1길 15 (매곡동) </t>
  </si>
  <si>
    <t>합성수지 폼패드 제조</t>
  </si>
  <si>
    <t>http://sejeongind.com</t>
  </si>
  <si>
    <t>세정산업㈜</t>
  </si>
  <si>
    <t xml:space="preserve">경기 화성시 장안면 3.1만세로 382-37 (수촌리) </t>
  </si>
  <si>
    <t>합성수지</t>
  </si>
  <si>
    <t>한국티알㈜</t>
  </si>
  <si>
    <t xml:space="preserve">경기 안성시 미양면 서운로 673-24 (구수리) </t>
  </si>
  <si>
    <t>특수에폭시 외</t>
  </si>
  <si>
    <t>휴앤비㈜</t>
  </si>
  <si>
    <t xml:space="preserve">서울 서초구 서운로1길 12 (서초동,강남빌딩) </t>
  </si>
  <si>
    <t>우레탄, 페놀 외</t>
  </si>
  <si>
    <t>http://kangnam.co.kr</t>
  </si>
  <si>
    <t>강남화성㈜</t>
  </si>
  <si>
    <t xml:space="preserve">경기도 화성시 만년로98번길  124-5 (정남면) </t>
  </si>
  <si>
    <t>엔지니어링플라스틱, 열가소성 시트</t>
  </si>
  <si>
    <t>http://axia-m.com</t>
  </si>
  <si>
    <t>엑시아머티리얼스㈜</t>
  </si>
  <si>
    <t xml:space="preserve">울산 울주군 웅촌면 고연공단2길 38 (고연리) </t>
  </si>
  <si>
    <t>에폭시, 우레탄 외</t>
  </si>
  <si>
    <t>제일화성㈜</t>
  </si>
  <si>
    <t xml:space="preserve">부산 강서구 녹산산단165로14번길 11-10 (송정동) </t>
  </si>
  <si>
    <t>에폭시 반응성 희석제</t>
  </si>
  <si>
    <t>코리아에폭시㈜</t>
  </si>
  <si>
    <t xml:space="preserve">경기 수원시 영통구 신원로 88, 101동 1508호 (신동,디지털엠파이어2) </t>
  </si>
  <si>
    <t>나노 복합소재</t>
  </si>
  <si>
    <t>http://silvix.co.kr</t>
  </si>
  <si>
    <t>실빅스㈜</t>
  </si>
  <si>
    <t>경기도 화성시 정남면 귀래리 498-9</t>
    <phoneticPr fontId="1" type="noConversion"/>
  </si>
  <si>
    <t>기능성 폴리머, 엔지니어링 폴리머 개발, 제조</t>
    <phoneticPr fontId="1" type="noConversion"/>
  </si>
  <si>
    <t>합성수지 및 기타 플라스틱물질 제조업</t>
    <phoneticPr fontId="1" type="noConversion"/>
  </si>
  <si>
    <t>엑시아머티리얼스</t>
    <phoneticPr fontId="1" type="noConversion"/>
  </si>
  <si>
    <t xml:space="preserve">전북 전주시 덕진구 반룡로 88 (팔복동2가) </t>
  </si>
  <si>
    <t>SMC SHEET, 열경화성수지 외</t>
  </si>
  <si>
    <t>한국에이씨엠㈜</t>
  </si>
  <si>
    <t xml:space="preserve">경기 화성시 정남면 제기길 110-4 (제기리) </t>
  </si>
  <si>
    <t>합성섬유, 합성수지</t>
  </si>
  <si>
    <t>합성섬유 제조업</t>
  </si>
  <si>
    <t>미정화학㈜</t>
  </si>
  <si>
    <t xml:space="preserve">경기도 포천시 화합로  169-32  (선단동) </t>
  </si>
  <si>
    <t>합성섬유(PE,PP등)</t>
  </si>
  <si>
    <t>http://maxlon.co.kr</t>
  </si>
  <si>
    <t>삼흥㈜</t>
  </si>
  <si>
    <t xml:space="preserve">대전 유성구 대학로 99, 312호 (궁동,충남대학교 산학연교육연구관 별관) </t>
  </si>
  <si>
    <t>모노필라멘트; 기능성원단</t>
  </si>
  <si>
    <t>구스텍㈜</t>
  </si>
  <si>
    <t xml:space="preserve">경북 칠곡군 왜관읍 공단로10길 28 (금산리) </t>
  </si>
  <si>
    <t>Nylon Staple Fiber, Mono Flilament</t>
  </si>
  <si>
    <t>세원기업㈜</t>
  </si>
  <si>
    <t>경기도 김포시  하성면 원산리 88-1번지 진한솔루텍</t>
    <phoneticPr fontId="1" type="noConversion"/>
  </si>
  <si>
    <t>플라스틱 발포 성형 제품 제조</t>
    <phoneticPr fontId="1" type="noConversion"/>
  </si>
  <si>
    <t>플라스틱 발포 성형제품 제조업</t>
    <phoneticPr fontId="1" type="noConversion"/>
  </si>
  <si>
    <t>http://k-robot.com</t>
  </si>
  <si>
    <t>진한솔루텍</t>
    <phoneticPr fontId="1" type="noConversion"/>
  </si>
  <si>
    <t xml:space="preserve">경기 시흥시 옥구천서로31번길 31, 504-1 (정왕동,시화공단1바) </t>
  </si>
  <si>
    <t>의류용 접착 심지</t>
  </si>
  <si>
    <t>섬유제품 제조업</t>
    <phoneticPr fontId="1" type="noConversion"/>
  </si>
  <si>
    <t>미래심지</t>
    <phoneticPr fontId="1" type="noConversion"/>
  </si>
  <si>
    <t xml:space="preserve">경기 안산시 단원구 해안로 172 (목내동,남양부직포(주)) </t>
  </si>
  <si>
    <t>부직포</t>
  </si>
  <si>
    <t>http://nynonwoven.com</t>
  </si>
  <si>
    <t>남양부직포㈜</t>
  </si>
  <si>
    <t xml:space="preserve">경기 안산시 단원구 시우로 92-17 (초지동) </t>
  </si>
  <si>
    <t>원단 프린트 나염</t>
  </si>
  <si>
    <t>섬유제품 염색, 정리 및 마무리 가공업</t>
    <phoneticPr fontId="1" type="noConversion"/>
  </si>
  <si>
    <t>델타텍스타일</t>
  </si>
  <si>
    <t xml:space="preserve">경기 안산시 단원구 초지동 624-2 염색단지 12블럭 30롯트 </t>
  </si>
  <si>
    <t>염색,날염</t>
  </si>
  <si>
    <t>대경섬유</t>
  </si>
  <si>
    <t xml:space="preserve">경기 수원시 영통구 매영로 171 (원천동) </t>
  </si>
  <si>
    <t>섬유나염</t>
  </si>
  <si>
    <t>http://sungmin.com</t>
  </si>
  <si>
    <t>성민기업㈜</t>
  </si>
  <si>
    <t xml:space="preserve">경기도 양주시 남면 검준길 77-27 검준지방산업단지 1즐럭 13호 </t>
  </si>
  <si>
    <t>극세사 날염제품, 면혼방니트 날염제품 외</t>
  </si>
  <si>
    <t>http://nanocis.com</t>
  </si>
  <si>
    <t>나노시스</t>
  </si>
  <si>
    <t xml:space="preserve">경기 용인시 처인구 이동면 화산로93번길 15-7 (화산리,미크로용인공장) </t>
  </si>
  <si>
    <t>자수기용 봉착장치, 자카드 조절장치 등</t>
  </si>
  <si>
    <t>섬유, 의복 및 가죽 가공 기계 제조업</t>
    <phoneticPr fontId="1" type="noConversion"/>
  </si>
  <si>
    <t>미크로㈜</t>
  </si>
  <si>
    <t xml:space="preserve">경기 안산시 단원구 해안로 277 (원시동) </t>
  </si>
  <si>
    <t>염색기계 등</t>
  </si>
  <si>
    <t>혜성기계</t>
  </si>
  <si>
    <t xml:space="preserve">경기 김포시 대곶면 율마로 193-23 </t>
  </si>
  <si>
    <t>양말, 장갑 편직기 등</t>
  </si>
  <si>
    <t>http://dong-sung.co.kr</t>
  </si>
  <si>
    <t>동성정밀㈜</t>
  </si>
  <si>
    <t xml:space="preserve">충북 음성군 원남면 백마령길 53 (문암리) </t>
  </si>
  <si>
    <t>휠터, 원단, 집진설비 등</t>
  </si>
  <si>
    <t>부직포 및 펠트 제조업</t>
  </si>
  <si>
    <t>영우그린텍㈜</t>
  </si>
  <si>
    <t xml:space="preserve">경기 화성시 신남동 1162-14외 7필지 </t>
  </si>
  <si>
    <t>위생와이퍼</t>
  </si>
  <si>
    <t>http://seoulsemi.com</t>
  </si>
  <si>
    <t>서울세미텍㈜</t>
  </si>
  <si>
    <t xml:space="preserve">인천 남동구 앵고개로449번길 71 (고잔동,(주)대보휄트) </t>
  </si>
  <si>
    <t>에어크리너필터, 캐빈필터, 침대용 보강용 부직포</t>
  </si>
  <si>
    <t>http://daebofelt.co.kr</t>
  </si>
  <si>
    <t>대보휄트</t>
  </si>
  <si>
    <t xml:space="preserve">충남 천안시 동남구 풍세면 하도1길 55-8 (삼태리) </t>
  </si>
  <si>
    <t>부직포;에어필터 외</t>
  </si>
  <si>
    <t>동화바이텍스</t>
  </si>
  <si>
    <t xml:space="preserve">서울 양천구 공항대로 604 (목동) </t>
  </si>
  <si>
    <t>부직포,  폴리프로필렌단섬유 외</t>
  </si>
  <si>
    <t>http://jeonsantex.co.kr</t>
  </si>
  <si>
    <t>전산텍스㈜</t>
  </si>
  <si>
    <t xml:space="preserve">충북 음성군 삼성면 행제길76번길 101 (선정리) </t>
  </si>
  <si>
    <t>부직포 및 수지</t>
  </si>
  <si>
    <t>http://scttex.com</t>
  </si>
  <si>
    <t>신창테크</t>
  </si>
  <si>
    <t xml:space="preserve">경상북도 칠곡군 왜관읍 공단로3길 47 (금산리)  </t>
  </si>
  <si>
    <t>원풍물산㈜</t>
  </si>
  <si>
    <t>레진펠트;DOOR TRIM;흡음용 패드 외</t>
  </si>
  <si>
    <t>http://nvhkorea.co.kr</t>
  </si>
  <si>
    <t>엔브이에이치코리아㈜</t>
  </si>
  <si>
    <t xml:space="preserve">경기 안산시 상록구 항가울로 143, C동 209호 (사동,한국생산기술연구원 벤처혁신관) </t>
  </si>
  <si>
    <t>기능성 의료섬유, 염모제</t>
  </si>
  <si>
    <t>방적업</t>
    <phoneticPr fontId="1" type="noConversion"/>
  </si>
  <si>
    <t>피앤아이글로벌㈜</t>
  </si>
  <si>
    <t xml:space="preserve">경기 시흥시 산기대학로 24,  302호 (정왕동,시화공단1나) </t>
  </si>
  <si>
    <t>Micro Short Fiber, 후로킹, 카펫파일 외</t>
  </si>
  <si>
    <t>www.ryuhan.com</t>
  </si>
  <si>
    <t>유한인터텍</t>
  </si>
  <si>
    <t xml:space="preserve">서울 강남구 도곡로1길 14 (역삼동,삼일프라자오피스텔) </t>
  </si>
  <si>
    <t>화섬직물 등</t>
  </si>
  <si>
    <t>면직물 직조업</t>
  </si>
  <si>
    <t>티엠텍스타일㈜</t>
  </si>
  <si>
    <t xml:space="preserve">서울 강남구 영동대로112길 10 (삼성동) </t>
  </si>
  <si>
    <t>섬유원단</t>
  </si>
  <si>
    <t>http://sewangkorea.com</t>
  </si>
  <si>
    <t>세왕섬유㈜</t>
  </si>
  <si>
    <t>기초무기화학물질 제조업</t>
    <phoneticPr fontId="1" type="noConversion"/>
  </si>
  <si>
    <t xml:space="preserve">대전 유성구 테크노2로 187, A동 201호 (용산동,미건테크노월드2차) </t>
  </si>
  <si>
    <t>생촉매효소</t>
  </si>
  <si>
    <t>http://genofocus.com</t>
  </si>
  <si>
    <t>제노포커스㈜</t>
  </si>
  <si>
    <t xml:space="preserve">대구 달서구 달서대로85길 74 (호림동) </t>
  </si>
  <si>
    <t>산화제 및 환원제</t>
  </si>
  <si>
    <t>한국이엔에쓰㈜</t>
  </si>
  <si>
    <t xml:space="preserve">경기 김포시 대곶면 수남로 122 (대벽리) </t>
  </si>
  <si>
    <t>방습제, 선도유지제</t>
  </si>
  <si>
    <t>http://cmkkt.com</t>
  </si>
  <si>
    <t>씨엠케이㈜</t>
  </si>
  <si>
    <t xml:space="preserve">경북 상주시 청리면 마공공단로 60, 외 3필지 (마공리) </t>
  </si>
  <si>
    <t>대기정화용탈질 촉매</t>
  </si>
  <si>
    <t>http://nanoin.com</t>
  </si>
  <si>
    <t>나노㈜</t>
  </si>
  <si>
    <t xml:space="preserve">경기 안산시 상록구 해안로 705,  807호 (사동,경기테크노파크) </t>
  </si>
  <si>
    <t>나노기공 실리카</t>
  </si>
  <si>
    <t>이엔비나노텍㈜</t>
  </si>
  <si>
    <t xml:space="preserve">충남 아산시 염치읍 아산로 645-20 (서원리) </t>
  </si>
  <si>
    <t>규산소다</t>
  </si>
  <si>
    <t>티피㈜</t>
  </si>
  <si>
    <t xml:space="preserve">경기 안산시 상록구 해안로 705,  906호 (사동,경기도테크노파크기술고도화센터) </t>
  </si>
  <si>
    <t>고체발효주추출물 등 시험분석</t>
  </si>
  <si>
    <t>나노톡스텍㈜</t>
  </si>
  <si>
    <t xml:space="preserve">경기 시흥시 옥구천서로185번길 46 (정왕동) </t>
  </si>
  <si>
    <t>가성소다, 황산, 인산, 인산암모늄 외</t>
  </si>
  <si>
    <t>http://kjchem.com</t>
  </si>
  <si>
    <t>광진화학㈜</t>
  </si>
  <si>
    <t>제품시험 안정성평가</t>
  </si>
  <si>
    <t>무기화학 물질제조</t>
  </si>
  <si>
    <t>유기화학 물질제조</t>
  </si>
  <si>
    <t>생활화학 제품 제조</t>
  </si>
  <si>
    <t>모자, 가방, 장신구</t>
  </si>
  <si>
    <t>의류 생산</t>
  </si>
  <si>
    <t>원단 연색 프린팅</t>
  </si>
  <si>
    <t>섬유, 원단 가공</t>
  </si>
  <si>
    <t>면,  부직포 화학섬유</t>
  </si>
  <si>
    <t xml:space="preserve">전북 전주시 덕진구 팔복동2가 750-2 </t>
    <phoneticPr fontId="2" type="noConversion"/>
  </si>
  <si>
    <t>고주파 열처리로, 수냉각 절단기, 수냉각 전용 용접시스템, 템퍼링 열처리로, 도장설비</t>
    <phoneticPr fontId="2" type="noConversion"/>
  </si>
  <si>
    <t>오일레스부싱, 타팻트, 이중관</t>
    <phoneticPr fontId="2" type="noConversion"/>
  </si>
  <si>
    <t>시제작(가공, 조립)</t>
    <phoneticPr fontId="2" type="noConversion"/>
  </si>
  <si>
    <t>www.tmcltd.co.kr</t>
  </si>
  <si>
    <t>티엠시</t>
    <phoneticPr fontId="2" type="noConversion"/>
  </si>
  <si>
    <t>전북 전주시 덕진구 진북동 391-86</t>
    <phoneticPr fontId="2" type="noConversion"/>
  </si>
  <si>
    <t>cnc조각기/밀링/선반(1대), pic/avr/arm애뮬레이터 및 라이터(1대), cad(3대)</t>
    <phoneticPr fontId="2" type="noConversion"/>
  </si>
  <si>
    <t>목업, 전기전자, 회로</t>
    <phoneticPr fontId="2" type="noConversion"/>
  </si>
  <si>
    <t>디자인, 설계, 시제작(가공, 조립), 회로</t>
    <phoneticPr fontId="2" type="noConversion"/>
  </si>
  <si>
    <t>total-tech.co.kr</t>
  </si>
  <si>
    <t>토탈테크</t>
    <phoneticPr fontId="2" type="noConversion"/>
  </si>
  <si>
    <t>경기도 안산시 단원구 신길동 1393-6(2층)</t>
    <phoneticPr fontId="2" type="noConversion"/>
  </si>
  <si>
    <t>미쯔바시 CAD 장비, 와이어 컷팅(미쯔바시), 성형연마(현성연마기), 범용밀링(남선), 선반(남선)</t>
    <phoneticPr fontId="2" type="noConversion"/>
  </si>
  <si>
    <t>금형&amp;부품가공(와이어컷팅)</t>
    <phoneticPr fontId="2" type="noConversion"/>
  </si>
  <si>
    <t>설계, 시제작(가공, 조립), 금형</t>
    <phoneticPr fontId="2" type="noConversion"/>
  </si>
  <si>
    <t>www.jy-metal.co.kr</t>
  </si>
  <si>
    <t>진영정밀금속</t>
    <phoneticPr fontId="2" type="noConversion"/>
  </si>
  <si>
    <t>서울 영등포 양평 2가 6-1 우남푸르미아오피스텔 1303</t>
    <phoneticPr fontId="2" type="noConversion"/>
  </si>
  <si>
    <t>Alias, Workstation, Pro-E</t>
    <phoneticPr fontId="2" type="noConversion"/>
  </si>
  <si>
    <t>제품개발용역서비스</t>
    <phoneticPr fontId="2" type="noConversion"/>
  </si>
  <si>
    <t>디자인, 설계, 시제작(가공, 조립)</t>
    <phoneticPr fontId="2" type="noConversion"/>
  </si>
  <si>
    <t>www.gdn.co.kr</t>
  </si>
  <si>
    <t>지디앤㈜</t>
    <phoneticPr fontId="2" type="noConversion"/>
  </si>
  <si>
    <t>경기 군포 당정 150-17</t>
    <phoneticPr fontId="2" type="noConversion"/>
  </si>
  <si>
    <t>유니그래픽스, 오토캐드/캐드맥스, 밀링기/연마기/방전기, 연삭기, 전동고속사출기</t>
    <phoneticPr fontId="2" type="noConversion"/>
  </si>
  <si>
    <t>휴대폰LCD부품/휴대폰배터리팩</t>
    <phoneticPr fontId="2" type="noConversion"/>
  </si>
  <si>
    <t>시제작(가공, 조립), 금형</t>
    <phoneticPr fontId="2" type="noConversion"/>
  </si>
  <si>
    <t>www.huntepni.com</t>
  </si>
  <si>
    <t>㈜헌트피앤아이</t>
    <phoneticPr fontId="2" type="noConversion"/>
  </si>
  <si>
    <t>서울시 금천구 가산동 481-10 벽산2차 917</t>
    <phoneticPr fontId="2" type="noConversion"/>
  </si>
  <si>
    <t>SolidWorks, AutoCAD, CNC 밀링, 수동 조각기, 핀게이지, 경도측정기</t>
    <phoneticPr fontId="2" type="noConversion"/>
  </si>
  <si>
    <t>제품개발서비스 및 금형제작</t>
    <phoneticPr fontId="2" type="noConversion"/>
  </si>
  <si>
    <t>www.jncsolution.com</t>
  </si>
  <si>
    <t>㈜제이엔씨솔루션</t>
    <phoneticPr fontId="2" type="noConversion"/>
  </si>
  <si>
    <t>서울시 영등포구 양평동5가 125-4 3층</t>
    <phoneticPr fontId="2" type="noConversion"/>
  </si>
  <si>
    <t>3D MAX, Photo Shop, Illustrator, 매킨토시, Windows PC, 프린트, 카메라, Auto CAD, Alias</t>
    <phoneticPr fontId="2" type="noConversion"/>
  </si>
  <si>
    <t>제품 디자인 및 산업디자인</t>
    <phoneticPr fontId="2" type="noConversion"/>
  </si>
  <si>
    <t>디자인, 설계</t>
    <phoneticPr fontId="2" type="noConversion"/>
  </si>
  <si>
    <t>www.jain.or.kr</t>
  </si>
  <si>
    <t>㈜자인이포스</t>
    <phoneticPr fontId="2" type="noConversion"/>
  </si>
  <si>
    <t>경기도 광주시 초월읍 쌍동리 146-1</t>
    <phoneticPr fontId="2" type="noConversion"/>
  </si>
  <si>
    <t>센더기, 보루방, CAD, 3d max</t>
    <phoneticPr fontId="2" type="noConversion"/>
  </si>
  <si>
    <t>인테리어설계, 시제작</t>
    <phoneticPr fontId="2" type="noConversion"/>
  </si>
  <si>
    <t>디자인, 설계, 시제작(가공,조립)</t>
    <phoneticPr fontId="2" type="noConversion"/>
  </si>
  <si>
    <t>www.jwydesign.co.kr</t>
  </si>
  <si>
    <t>㈜자운영디자인</t>
    <phoneticPr fontId="2" type="noConversion"/>
  </si>
  <si>
    <t>인천광역시 계양구 선주지동 101-8번지</t>
    <phoneticPr fontId="2" type="noConversion"/>
  </si>
  <si>
    <t>PHOTO-1390, 벤치드릴, 선반, 각종 핸드메이드 조각기, 방수기, 테스터기, 절단기, 테스터기(자체제작)</t>
    <phoneticPr fontId="2" type="noConversion"/>
  </si>
  <si>
    <t>시계 및 생활용품</t>
    <phoneticPr fontId="2" type="noConversion"/>
  </si>
  <si>
    <t>www.innodeco.co.kr</t>
  </si>
  <si>
    <t>㈜이노데코</t>
    <phoneticPr fontId="2" type="noConversion"/>
  </si>
  <si>
    <t>서울 구로구 구로동 197-47 대양디엔티빌딩 301호</t>
    <phoneticPr fontId="2" type="noConversion"/>
  </si>
  <si>
    <t>PC, 프로그램(Auto Cad, Photoshop, 일러스트, 라이노, 알리아스), 플로터, 프로젝트</t>
    <phoneticPr fontId="2" type="noConversion"/>
  </si>
  <si>
    <t>제품디자인 및 설계</t>
    <phoneticPr fontId="2" type="noConversion"/>
  </si>
  <si>
    <t>www.uidsn.co.kr</t>
  </si>
  <si>
    <t>㈜유아이디에스엔</t>
    <phoneticPr fontId="2" type="noConversion"/>
  </si>
  <si>
    <t>서울시 서초구 서초동 1431-6 태정빌딩</t>
    <phoneticPr fontId="2" type="noConversion"/>
  </si>
  <si>
    <t>workstation(2대), Rom writer(1대)</t>
    <phoneticPr fontId="2" type="noConversion"/>
  </si>
  <si>
    <t>산업디자인, 서비스</t>
    <phoneticPr fontId="2" type="noConversion"/>
  </si>
  <si>
    <t>www.idhaus.com</t>
  </si>
  <si>
    <t>㈜아이디하우스</t>
    <phoneticPr fontId="2" type="noConversion"/>
  </si>
  <si>
    <t>서울 서대문구 신촌동 134 연세대학교 공학원B187L</t>
    <phoneticPr fontId="2" type="noConversion"/>
  </si>
  <si>
    <t>PROE, AUTOCAD</t>
    <phoneticPr fontId="2" type="noConversion"/>
  </si>
  <si>
    <t>통신기기제조</t>
    <phoneticPr fontId="2" type="noConversion"/>
  </si>
  <si>
    <t>디자인, 설계, 시제작(가공, 조립), 금형, 회로</t>
    <phoneticPr fontId="2" type="noConversion"/>
  </si>
  <si>
    <t>www.cynoon.com</t>
  </si>
  <si>
    <t>㈜싸이눈</t>
    <phoneticPr fontId="2" type="noConversion"/>
  </si>
  <si>
    <t>대전시 유성구 탑립동 694 대전테크노파크 IT벤처타운 508</t>
    <phoneticPr fontId="2" type="noConversion"/>
  </si>
  <si>
    <t>디자인사진촬영조명기구, 디자인용 컴퓨터(PC, 소프트웨어 등)</t>
    <phoneticPr fontId="2" type="noConversion"/>
  </si>
  <si>
    <t>산업디자인, 사업서비스</t>
    <phoneticPr fontId="2" type="noConversion"/>
  </si>
  <si>
    <t>디자인</t>
    <phoneticPr fontId="2" type="noConversion"/>
  </si>
  <si>
    <t>www.meritdoctor.co.kr</t>
  </si>
  <si>
    <t>주식회사 메리트</t>
    <phoneticPr fontId="2" type="noConversion"/>
  </si>
  <si>
    <t>경기 부천 원미 도당동 187-7 대우테크노파크 A-1210</t>
    <phoneticPr fontId="2" type="noConversion"/>
  </si>
  <si>
    <t>주형기, CNC 공작기계</t>
    <phoneticPr fontId="2" type="noConversion"/>
  </si>
  <si>
    <t>시제품</t>
    <phoneticPr fontId="2" type="noConversion"/>
  </si>
  <si>
    <t>http://cafe.naver.com/samplekorea.café</t>
  </si>
  <si>
    <t>㈜비트알앤디</t>
    <phoneticPr fontId="2" type="noConversion"/>
  </si>
  <si>
    <t>경기도 화성시 북양동 564-1</t>
    <phoneticPr fontId="2" type="noConversion"/>
  </si>
  <si>
    <t>s/w(2D &amp; 3D), 사출성형기, 압출기, 원재료물성 시험장비</t>
    <phoneticPr fontId="2" type="noConversion"/>
  </si>
  <si>
    <t>플라스틱 원재료 콤파운딩</t>
    <phoneticPr fontId="2" type="noConversion"/>
  </si>
  <si>
    <t>기타</t>
    <phoneticPr fontId="2" type="noConversion"/>
  </si>
  <si>
    <t>http://www.vsplanics.com</t>
  </si>
  <si>
    <t>㈜비전플라닉스</t>
    <phoneticPr fontId="2" type="noConversion"/>
  </si>
  <si>
    <t>서울시 강남구 논현동 52-8 풍원빌딩 4층</t>
    <phoneticPr fontId="2" type="noConversion"/>
  </si>
  <si>
    <t>nx5(4set), workstation(10set),</t>
    <phoneticPr fontId="2" type="noConversion"/>
  </si>
  <si>
    <t>산업디자인,전대</t>
    <phoneticPr fontId="2" type="noConversion"/>
  </si>
  <si>
    <t>디자인,설계</t>
    <phoneticPr fontId="2" type="noConversion"/>
  </si>
  <si>
    <t>www.designk2l.com</t>
  </si>
  <si>
    <t>㈜디자인케이투엘</t>
    <phoneticPr fontId="2" type="noConversion"/>
  </si>
  <si>
    <t>경기도 수원시 영통구 매탄3동 413-5</t>
    <phoneticPr fontId="2" type="noConversion"/>
  </si>
  <si>
    <t>hybrid seal 제조라인(1개), blu soldering 자동화 시스템(1개), final testing 라인(1개), slitting machine for fccl(1개)</t>
    <phoneticPr fontId="2" type="noConversion"/>
  </si>
  <si>
    <t>특수목적용자동화기계, 브라운관유리제품, 크린설비제조</t>
    <phoneticPr fontId="2" type="noConversion"/>
  </si>
  <si>
    <t>설계, 시제작(가공, 조립)</t>
    <phoneticPr fontId="2" type="noConversion"/>
  </si>
  <si>
    <t>www.dmitech.co.kr</t>
  </si>
  <si>
    <t>㈜디엠아이텍</t>
    <phoneticPr fontId="2" type="noConversion"/>
  </si>
  <si>
    <t>충북 청주시 상당구 내덕동 청주대학교 TBI 15-107</t>
    <phoneticPr fontId="2" type="noConversion"/>
  </si>
  <si>
    <t>워크스테이션, 레어저 프린터</t>
    <phoneticPr fontId="2" type="noConversion"/>
  </si>
  <si>
    <t>정수기,이온수기 개발 및 생산</t>
    <phoneticPr fontId="2" type="noConversion"/>
  </si>
  <si>
    <t>설계</t>
    <phoneticPr fontId="2" type="noConversion"/>
  </si>
  <si>
    <t>www.dowoosys.com</t>
  </si>
  <si>
    <t>㈜도우시스</t>
    <phoneticPr fontId="2" type="noConversion"/>
  </si>
  <si>
    <t>경남 기해시 생림면 나전리 694</t>
    <phoneticPr fontId="2" type="noConversion"/>
  </si>
  <si>
    <t>UNIGRAPHICS, CATIA V5, 압출설비, 3차원 측정기, 각종 환경 시험 챔버</t>
    <phoneticPr fontId="2" type="noConversion"/>
  </si>
  <si>
    <t>플라스틱 사출 및 압출 제품</t>
    <phoneticPr fontId="2" type="noConversion"/>
  </si>
  <si>
    <t>http://ksip.co.kr</t>
  </si>
  <si>
    <t>㈜광신아이앤피</t>
    <phoneticPr fontId="2" type="noConversion"/>
  </si>
  <si>
    <t>경기도 성남시 중원구 상대원동 517-13 중앙인더스피아 408-1호</t>
    <phoneticPr fontId="2" type="noConversion"/>
  </si>
  <si>
    <t>patterngenerator/error detector(1대), function/arbitrary waveform generator(1대), spectrum analyzer(1대), spectrum analyzer(1대)</t>
    <phoneticPr fontId="2" type="noConversion"/>
  </si>
  <si>
    <t>프로토타입및프로토차입외, 유무선통신및응용장치,소프트웨어개발</t>
    <phoneticPr fontId="2" type="noConversion"/>
  </si>
  <si>
    <t>www.gausstech.co.kr</t>
  </si>
  <si>
    <t>㈜가우스텍</t>
    <phoneticPr fontId="2" type="noConversion"/>
  </si>
  <si>
    <t>경기도 용인시 수지구 풍덕천동 516-4</t>
    <phoneticPr fontId="2" type="noConversion"/>
  </si>
  <si>
    <t>전기환원가마, 토련기, Alias, Workstation</t>
    <phoneticPr fontId="2" type="noConversion"/>
  </si>
  <si>
    <t>시제작전문, 디자인설계</t>
    <phoneticPr fontId="2" type="noConversion"/>
  </si>
  <si>
    <t xml:space="preserve">디자인, 시제작(가공,조립) </t>
    <phoneticPr fontId="2" type="noConversion"/>
  </si>
  <si>
    <t>www.sonso.co.kr</t>
  </si>
  <si>
    <t>작업실 손소</t>
    <phoneticPr fontId="2" type="noConversion"/>
  </si>
  <si>
    <t>경기도 군포시 금정동 1-40 한림휴먼타워 613호</t>
    <phoneticPr fontId="2" type="noConversion"/>
  </si>
  <si>
    <t xml:space="preserve">Visual Studio 2005 Pro, Metrox MIL Library, Potable Code Reader System </t>
    <phoneticPr fontId="2" type="noConversion"/>
  </si>
  <si>
    <t>설계, 시제작</t>
    <phoneticPr fontId="2" type="noConversion"/>
  </si>
  <si>
    <t>설계,시제작(가공,조립), 회로</t>
    <phoneticPr fontId="2" type="noConversion"/>
  </si>
  <si>
    <t>www.intercore.co.kr</t>
  </si>
  <si>
    <t>인터코아</t>
    <phoneticPr fontId="2" type="noConversion"/>
  </si>
  <si>
    <t>경북 안동시 상아동 459 안동공예문화전시관 별관1층</t>
    <phoneticPr fontId="2" type="noConversion"/>
  </si>
  <si>
    <t>원불제작, 고무금형, 주물생산설비(진공흡입기, 탈포기), 집진연마기, 텀블링</t>
    <phoneticPr fontId="2" type="noConversion"/>
  </si>
  <si>
    <t>장신구, 기념품</t>
    <phoneticPr fontId="2" type="noConversion"/>
  </si>
  <si>
    <t>디자인, 시제작(가공, 조립), 금형</t>
    <phoneticPr fontId="2" type="noConversion"/>
  </si>
  <si>
    <t>www.eveart.co.kr</t>
  </si>
  <si>
    <t>이브아트</t>
    <phoneticPr fontId="2" type="noConversion"/>
  </si>
  <si>
    <t>서울시 마포구 연남동 369-15</t>
    <phoneticPr fontId="2" type="noConversion"/>
  </si>
  <si>
    <t>디자인 notebook, 디자인 프로그램 4종, 설계 notebook, 설계 프로그램 2종</t>
    <phoneticPr fontId="2" type="noConversion"/>
  </si>
  <si>
    <t>제품디자인/기구설계</t>
    <phoneticPr fontId="2" type="noConversion"/>
  </si>
  <si>
    <t>www.orumdesign.co.kr</t>
  </si>
  <si>
    <t>오름디자인</t>
    <phoneticPr fontId="2" type="noConversion"/>
  </si>
  <si>
    <t>경북 구미시 비산동 406-1</t>
    <phoneticPr fontId="2" type="noConversion"/>
  </si>
  <si>
    <t>unigraphics(1대), work nc(1대), master cam(3대)</t>
    <phoneticPr fontId="2" type="noConversion"/>
  </si>
  <si>
    <t>정밀가공 및 설비제작</t>
    <phoneticPr fontId="2" type="noConversion"/>
  </si>
  <si>
    <t>www.sm-tech.kr</t>
  </si>
  <si>
    <t>에스엠테크</t>
    <phoneticPr fontId="2" type="noConversion"/>
  </si>
  <si>
    <t>경기도 성남시 분당구 수내동 보보스쉐르빌 1207호</t>
    <phoneticPr fontId="2" type="noConversion"/>
  </si>
  <si>
    <t>Wacom 탈블렛 모니터, Workstation</t>
    <phoneticPr fontId="2" type="noConversion"/>
  </si>
  <si>
    <t>공업디자인 용역</t>
    <phoneticPr fontId="2" type="noConversion"/>
  </si>
  <si>
    <t>www.enochdesign.com</t>
  </si>
  <si>
    <t>에녹디자인</t>
    <phoneticPr fontId="2" type="noConversion"/>
  </si>
  <si>
    <t xml:space="preserve">경기도 시흥시 정왕동 2121 BIC 211호 </t>
    <phoneticPr fontId="2" type="noConversion"/>
  </si>
  <si>
    <t>SOlidworks(3대), NC가공기(4대), 진공주형기(2대), 고속가공기(2대), 사출성형기(3대)</t>
    <phoneticPr fontId="2" type="noConversion"/>
  </si>
  <si>
    <t>박막코팅, 플라스틱일반성형, 금형, 주형</t>
    <phoneticPr fontId="2" type="noConversion"/>
  </si>
  <si>
    <t>www.rpm-kr.com</t>
  </si>
  <si>
    <t>알피엠</t>
    <phoneticPr fontId="2" type="noConversion"/>
  </si>
  <si>
    <t>부산광역시 해운대구 우동 1457 부산디자인센터 803호</t>
    <phoneticPr fontId="2" type="noConversion"/>
  </si>
  <si>
    <t>매킨토시, IBM, 하이퍼레이저출력기, 엡손잉크젯출력기1290, HP스캐너, 디지털카메라(니콘D200), 촬영장비(조명 외), 제본기, 복합기(MF3110)</t>
    <phoneticPr fontId="2" type="noConversion"/>
  </si>
  <si>
    <t>시각디자인, 제품디자인, 마케팅전략</t>
    <phoneticPr fontId="2" type="noConversion"/>
  </si>
  <si>
    <t>www.iamcc.co.kr</t>
  </si>
  <si>
    <t>아이엠커뮤니케이션</t>
    <phoneticPr fontId="2" type="noConversion"/>
  </si>
  <si>
    <t>서울시 노원구 공릉1동 517-31 401호</t>
    <phoneticPr fontId="2" type="noConversion"/>
  </si>
  <si>
    <t>RHINO, 3DMAX, INVENTOR, MDT, AUTOCAD, 하이트게이지, 버어니어4종등, 오실로스코프, 주파수분석기, 인식센서등 전자계측장비 4기, CNC(회낙, 화림, 화우) 머쉰,초음파가공기</t>
    <phoneticPr fontId="2" type="noConversion"/>
  </si>
  <si>
    <t>특허상품 개발(컨설팅), 시제품, 양산</t>
    <phoneticPr fontId="2" type="noConversion"/>
  </si>
  <si>
    <t>디자인, 설계, 시제작(가공, 조립), 금형, 회로, 기타</t>
    <phoneticPr fontId="2" type="noConversion"/>
  </si>
  <si>
    <t>www.indnt.co.kr</t>
  </si>
  <si>
    <t>아이디어앤텍</t>
    <phoneticPr fontId="2" type="noConversion"/>
  </si>
  <si>
    <t>서울 강남 삼성동 159 COEX 본관 2층 B-40호</t>
    <phoneticPr fontId="2" type="noConversion"/>
  </si>
  <si>
    <t>라이노3D/플라밍고, 포토웍스, 유니 그래픽스, 솔리드 웍스, FANUC RoboDrill</t>
    <phoneticPr fontId="2" type="noConversion"/>
  </si>
  <si>
    <t>제품디자인, 설계, 목업</t>
    <phoneticPr fontId="2" type="noConversion"/>
  </si>
  <si>
    <t>www.asdfjkl.co.kr</t>
  </si>
  <si>
    <t>아이디어공화국</t>
    <phoneticPr fontId="2" type="noConversion"/>
  </si>
  <si>
    <t>경기도 화성시 우정읍 화산리 45-15</t>
    <phoneticPr fontId="2" type="noConversion"/>
  </si>
  <si>
    <t>CATIA V5, Workstation, CNC Machining center, 700*400*500~2000*850*750</t>
    <phoneticPr fontId="2" type="noConversion"/>
  </si>
  <si>
    <t>설계, 금형</t>
    <phoneticPr fontId="2" type="noConversion"/>
  </si>
  <si>
    <t>www.asung.co.kr</t>
  </si>
  <si>
    <t>아성프라텍</t>
    <phoneticPr fontId="2" type="noConversion"/>
  </si>
  <si>
    <t>경기도 군포시 당정동 59-3 금봉테크노벨리 601호</t>
    <phoneticPr fontId="2" type="noConversion"/>
  </si>
  <si>
    <t>멘토 PCB 설계 S/W, IBM Server, Yamaha SMD, Screen / Reflower, 생산 컨베어 시스템, 생산 조립라인, Test Room(조명 암실), 조도계, Power supply</t>
    <phoneticPr fontId="2" type="noConversion"/>
  </si>
  <si>
    <t>LED 조명기기 및 IT 응용제품</t>
    <phoneticPr fontId="2" type="noConversion"/>
  </si>
  <si>
    <t>설계, 시제작(가공, 조립), 회로</t>
    <phoneticPr fontId="2" type="noConversion"/>
  </si>
  <si>
    <t>www.cadlinecs.com</t>
  </si>
  <si>
    <t>씨엘전자㈜</t>
    <phoneticPr fontId="2" type="noConversion"/>
  </si>
  <si>
    <t>대구광역시 달서구 월암동 905-14</t>
    <phoneticPr fontId="2" type="noConversion"/>
  </si>
  <si>
    <t>고무진공성형프레스(8대), 가압기(1대), 믹싱롤러(2대)</t>
    <phoneticPr fontId="2" type="noConversion"/>
  </si>
  <si>
    <t>전자부품, 무역</t>
    <phoneticPr fontId="2" type="noConversion"/>
  </si>
  <si>
    <t>시제작(가공, 조립), 기타</t>
    <phoneticPr fontId="2" type="noConversion"/>
  </si>
  <si>
    <t>www.shinan21c.com</t>
  </si>
  <si>
    <t>신안통상</t>
    <phoneticPr fontId="2" type="noConversion"/>
  </si>
  <si>
    <t>부산시 서구 동대신동 1가 334-1</t>
    <phoneticPr fontId="2" type="noConversion"/>
  </si>
  <si>
    <t>파일 참조</t>
    <phoneticPr fontId="2" type="noConversion"/>
  </si>
  <si>
    <t>시각, 제품디자인</t>
    <phoneticPr fontId="2" type="noConversion"/>
  </si>
  <si>
    <t>www.seesundesign.com</t>
  </si>
  <si>
    <t>시선디자인</t>
    <phoneticPr fontId="2" type="noConversion"/>
  </si>
  <si>
    <t>경기도 김포시 풍무동 255-1</t>
    <phoneticPr fontId="2" type="noConversion"/>
  </si>
  <si>
    <t>PRESS 150톤외 다수, 밀링, 선반, 샤링기, 용접기</t>
    <phoneticPr fontId="2" type="noConversion"/>
  </si>
  <si>
    <t>TERMINAL단자</t>
    <phoneticPr fontId="2" type="noConversion"/>
  </si>
  <si>
    <t>http://35tech.com</t>
  </si>
  <si>
    <t>삼오정공</t>
    <phoneticPr fontId="2" type="noConversion"/>
  </si>
  <si>
    <t>경기도 광주시 실촌면 삼리 280-5</t>
    <phoneticPr fontId="2" type="noConversion"/>
  </si>
  <si>
    <t>후렉소 인쇄기(2대), 자동평면 프레스(2대), 샘플제작기(1대)</t>
    <phoneticPr fontId="2" type="noConversion"/>
  </si>
  <si>
    <t>공예디자인,지함</t>
    <phoneticPr fontId="2" type="noConversion"/>
  </si>
  <si>
    <t>시제작(가공,조립)</t>
    <phoneticPr fontId="2" type="noConversion"/>
  </si>
  <si>
    <t>www.boxmania.co.kr</t>
  </si>
  <si>
    <t>삼기판지</t>
    <phoneticPr fontId="2" type="noConversion"/>
  </si>
  <si>
    <t>서울시 강남구 역삼동 794-20 수목써미트빌 103</t>
    <phoneticPr fontId="2" type="noConversion"/>
  </si>
  <si>
    <t>컴퓨터, 프린터</t>
    <phoneticPr fontId="2" type="noConversion"/>
  </si>
  <si>
    <t>제품 디자인</t>
    <phoneticPr fontId="2" type="noConversion"/>
  </si>
  <si>
    <t>www.moou.co.kr</t>
  </si>
  <si>
    <t>무유디자인</t>
    <phoneticPr fontId="2" type="noConversion"/>
  </si>
  <si>
    <t>경기도 의정부시 가능동 754 신동아파라디움 1308호</t>
    <phoneticPr fontId="2" type="noConversion"/>
  </si>
  <si>
    <t>IBM, 출력기, 상동, Prototype Mock-up, 외주처리, 금형, 사출, 도장, 도금, 외주처리</t>
    <phoneticPr fontId="2" type="noConversion"/>
  </si>
  <si>
    <t>디자인, 설계, 시제작(가공, 조립), 금형</t>
    <phoneticPr fontId="2" type="noConversion"/>
  </si>
  <si>
    <t>www.medign.com</t>
  </si>
  <si>
    <t>메다인</t>
    <phoneticPr fontId="2" type="noConversion"/>
  </si>
  <si>
    <t>인천 서구 석남동 223-38 인천테크피아 나-610</t>
    <phoneticPr fontId="2" type="noConversion"/>
  </si>
  <si>
    <t>AUTOCAD, drilling machine, digital z-axis controller, CNC machine, laser cutting machine, Test work stage, 현미경</t>
    <phoneticPr fontId="2" type="noConversion"/>
  </si>
  <si>
    <t>레이저마킹기</t>
    <phoneticPr fontId="2" type="noConversion"/>
  </si>
  <si>
    <t>www.legens.co.kr</t>
  </si>
  <si>
    <t>레전스</t>
    <phoneticPr fontId="2" type="noConversion"/>
  </si>
  <si>
    <t>서울시 동작구 상도3동 256-230 3층 #디플럭스</t>
    <phoneticPr fontId="2" type="noConversion"/>
  </si>
  <si>
    <t>Pro_Engineer 3.0, 3DS MAX 2010, 유니그래픽스 4.0</t>
    <phoneticPr fontId="2" type="noConversion"/>
  </si>
  <si>
    <t>제품 디자인 및 기구설계</t>
    <phoneticPr fontId="2" type="noConversion"/>
  </si>
  <si>
    <t>http://design4you.co.kr</t>
  </si>
  <si>
    <t>디플럭스</t>
    <phoneticPr fontId="2" type="noConversion"/>
  </si>
  <si>
    <t xml:space="preserve">경기 안산시 단원구 원시동 </t>
    <phoneticPr fontId="2" type="noConversion"/>
  </si>
  <si>
    <t>맥글라우드 광학설계 프로그램, 분광 측정기, 진공증착기, Sawing M/C, Iaminater, 세정기</t>
    <phoneticPr fontId="2" type="noConversion"/>
  </si>
  <si>
    <t>광저장 장치부품(미러, 빔스프리터, grating)</t>
    <phoneticPr fontId="2" type="noConversion"/>
  </si>
  <si>
    <t>www.deviceon.co.kr</t>
  </si>
  <si>
    <t>디바이스온</t>
    <phoneticPr fontId="2" type="noConversion"/>
  </si>
  <si>
    <t>경기도 성남시 분당구 수내동 4-2 두산위브센티움 1-706</t>
    <phoneticPr fontId="2" type="noConversion"/>
  </si>
  <si>
    <t>산업디자인용역, 프라스틱모형제작, 기구설계</t>
    <phoneticPr fontId="2" type="noConversion"/>
  </si>
  <si>
    <t>www.impaq.co.kr</t>
  </si>
  <si>
    <t>네오임팩</t>
    <phoneticPr fontId="2" type="noConversion"/>
  </si>
  <si>
    <t>서울시 마포구 서교동 476-53 세화빌딩 402호</t>
    <phoneticPr fontId="2" type="noConversion"/>
  </si>
  <si>
    <t>3d-max6, PentiumⅣ, Epson-1290, HP-4370, solidworks, PentiumⅣ</t>
    <phoneticPr fontId="2" type="noConversion"/>
  </si>
  <si>
    <t>제품디자인, 기구설계</t>
    <phoneticPr fontId="2" type="noConversion"/>
  </si>
  <si>
    <t>www.designgross.com</t>
  </si>
  <si>
    <t>그로스디지인</t>
    <phoneticPr fontId="2" type="noConversion"/>
  </si>
  <si>
    <t>서울시 금천구 독산동 366-4</t>
    <phoneticPr fontId="2" type="noConversion"/>
  </si>
  <si>
    <t>nc기계(두산기계), nc기계(화천기계), 마키노 방전기, 대한 장전기, 성형 연마기, 밀링범용, 공구보유</t>
    <phoneticPr fontId="2" type="noConversion"/>
  </si>
  <si>
    <t>빠징코, 자동차부품</t>
    <phoneticPr fontId="2" type="noConversion"/>
  </si>
  <si>
    <t>설계, 시제작(가공, 조립), 금형, 기타</t>
    <phoneticPr fontId="2" type="noConversion"/>
  </si>
  <si>
    <t>www.kjmold.net</t>
  </si>
  <si>
    <t>경진금형</t>
    <phoneticPr fontId="2" type="noConversion"/>
  </si>
  <si>
    <t>경기도 광주시 초월읍 용수리 9-2</t>
    <phoneticPr fontId="2" type="noConversion"/>
  </si>
  <si>
    <t>오토케드, 프레스 250톤 외 11대, 밀링, 선반, 연삭기, 알곤 용접기, 정밀 계측기 외 다수</t>
    <phoneticPr fontId="2" type="noConversion"/>
  </si>
  <si>
    <t>프레스금형제작, 시제품 및 부품제조</t>
    <phoneticPr fontId="2" type="noConversion"/>
  </si>
  <si>
    <t>www.ikaram.co.kr</t>
  </si>
  <si>
    <t>가람산업</t>
    <phoneticPr fontId="2" type="noConversion"/>
  </si>
  <si>
    <t>보유설비</t>
    <phoneticPr fontId="1" type="noConversion"/>
  </si>
  <si>
    <t>전문 분야</t>
    <phoneticPr fontId="1" type="noConversion"/>
  </si>
  <si>
    <t>분류</t>
    <phoneticPr fontId="1" type="noConversion"/>
  </si>
  <si>
    <t>홈페이지</t>
    <phoneticPr fontId="1" type="noConversion"/>
  </si>
  <si>
    <t>상세분야</t>
  </si>
  <si>
    <t>상세문의</t>
  </si>
  <si>
    <t>씨엔티㈜</t>
  </si>
  <si>
    <t>세탁기 밸런스 웨이트</t>
  </si>
  <si>
    <t xml:space="preserve">광주 광산구 오선동 558번지 </t>
  </si>
  <si>
    <t>제품제조 전문기업 DB (전기전자 분야)</t>
    <phoneticPr fontId="1" type="noConversion"/>
  </si>
  <si>
    <t>제품제조 전문기업 DB (섬유, 화학공학 분야)</t>
    <phoneticPr fontId="1" type="noConversion"/>
  </si>
  <si>
    <t>제품제조 전문기업 DB (프로토타이핑 전문업체)</t>
    <phoneticPr fontId="1" type="noConversion"/>
  </si>
  <si>
    <t>제품제조 전문기업 DB (기계 분야)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</si>
</sst>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28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4"/>
      <color theme="0"/>
      <name val="맑은 고딕"/>
      <family val="2"/>
      <charset val="129"/>
      <scheme val="minor"/>
    </font>
    <font>
      <sz val="28"/>
      <color theme="1"/>
      <name val="맑은 고딕"/>
      <family val="2"/>
      <scheme val="minor"/>
    </font>
    <font>
      <sz val="10"/>
      <name val="돋움"/>
      <family val="3"/>
      <charset val="129"/>
    </font>
    <font>
      <u/>
      <sz val="10"/>
      <color indexed="12"/>
      <name val="돋움"/>
      <family val="3"/>
      <charset val="129"/>
    </font>
    <font>
      <sz val="10"/>
      <color indexed="8"/>
      <name val="돋움"/>
      <family val="3"/>
      <charset val="129"/>
    </font>
    <font>
      <u/>
      <sz val="8"/>
      <color indexed="12"/>
      <name val="돋움"/>
      <family val="3"/>
      <charset val="129"/>
    </font>
    <font>
      <u/>
      <sz val="10"/>
      <color indexed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2" fillId="2" borderId="1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2" xfId="0" applyBorder="1">
      <alignment vertical="center"/>
    </xf>
    <xf numFmtId="0" fontId="2" fillId="2" borderId="2" xfId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Fill="1" applyBorder="1">
      <alignment vertical="center"/>
    </xf>
    <xf numFmtId="0" fontId="4" fillId="0" borderId="2" xfId="2" applyFill="1" applyBorder="1">
      <alignment vertical="center"/>
    </xf>
    <xf numFmtId="0" fontId="4" fillId="0" borderId="2" xfId="2" applyBorder="1" applyAlignment="1">
      <alignment horizontal="left" vertical="center"/>
    </xf>
    <xf numFmtId="0" fontId="2" fillId="2" borderId="2" xfId="1" applyBorder="1" applyAlignment="1">
      <alignment horizontal="center" vertical="top" textRotation="90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2" xfId="2" applyBorder="1">
      <alignment vertical="center"/>
    </xf>
    <xf numFmtId="0" fontId="0" fillId="0" borderId="2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indent="1"/>
    </xf>
    <xf numFmtId="0" fontId="4" fillId="0" borderId="0" xfId="2" applyBorder="1" applyAlignment="1" applyProtection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8" fillId="0" borderId="0" xfId="2" applyFont="1" applyBorder="1" applyAlignment="1" applyProtection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indent="1"/>
    </xf>
    <xf numFmtId="0" fontId="9" fillId="0" borderId="0" xfId="0" applyFont="1" applyFill="1" applyBorder="1" applyAlignment="1">
      <alignment horizontal="left" vertical="center"/>
    </xf>
    <xf numFmtId="0" fontId="8" fillId="0" borderId="0" xfId="2" applyFont="1" applyFill="1" applyBorder="1" applyAlignment="1" applyProtection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 indent="1"/>
    </xf>
    <xf numFmtId="0" fontId="10" fillId="0" borderId="0" xfId="2" applyFont="1" applyBorder="1" applyAlignment="1" applyProtection="1">
      <alignment horizontal="left" vertical="center"/>
    </xf>
    <xf numFmtId="0" fontId="11" fillId="0" borderId="0" xfId="2" applyFont="1" applyBorder="1" applyAlignment="1" applyProtection="1">
      <alignment horizontal="left" vertical="center"/>
    </xf>
    <xf numFmtId="0" fontId="7" fillId="0" borderId="4" xfId="0" applyFont="1" applyBorder="1" applyAlignment="1">
      <alignment horizontal="left" vertical="center" indent="1"/>
    </xf>
    <xf numFmtId="0" fontId="4" fillId="0" borderId="4" xfId="2" applyBorder="1" applyAlignment="1" applyProtection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2" borderId="2" xfId="1" applyBorder="1" applyAlignment="1">
      <alignment horizontal="left" vertical="center"/>
    </xf>
    <xf numFmtId="0" fontId="5" fillId="2" borderId="2" xfId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2" fillId="0" borderId="0" xfId="1" applyFill="1" applyBorder="1" applyAlignment="1">
      <alignment horizontal="center" vertical="top" textRotation="90" wrapText="1"/>
    </xf>
    <xf numFmtId="0" fontId="5" fillId="2" borderId="2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2" borderId="10" xfId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/>
    </xf>
  </cellXfs>
  <cellStyles count="3">
    <cellStyle name="셀 확인" xfId="1" builtinId="23"/>
    <cellStyle name="표준" xfId="0" builtinId="0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daeduck.com/" TargetMode="External"/><Relationship Id="rId18" Type="http://schemas.openxmlformats.org/officeDocument/2006/relationships/hyperlink" Target="http://eos.co.kr/" TargetMode="External"/><Relationship Id="rId26" Type="http://schemas.openxmlformats.org/officeDocument/2006/relationships/hyperlink" Target="mailto:pkj1104@newmotech.com" TargetMode="External"/><Relationship Id="rId39" Type="http://schemas.openxmlformats.org/officeDocument/2006/relationships/hyperlink" Target="http://seyoung21.com/" TargetMode="External"/><Relationship Id="rId21" Type="http://schemas.openxmlformats.org/officeDocument/2006/relationships/hyperlink" Target="http://kiwonele.co.kr/" TargetMode="External"/><Relationship Id="rId34" Type="http://schemas.openxmlformats.org/officeDocument/2006/relationships/hyperlink" Target="http://doosan.com/" TargetMode="External"/><Relationship Id="rId42" Type="http://schemas.openxmlformats.org/officeDocument/2006/relationships/hyperlink" Target="http://kinetix.kr/" TargetMode="External"/><Relationship Id="rId47" Type="http://schemas.openxmlformats.org/officeDocument/2006/relationships/hyperlink" Target="http://kiswire.com/" TargetMode="External"/><Relationship Id="rId7" Type="http://schemas.openxmlformats.org/officeDocument/2006/relationships/hyperlink" Target="http://enerfarm.co.kr/" TargetMode="External"/><Relationship Id="rId2" Type="http://schemas.openxmlformats.org/officeDocument/2006/relationships/hyperlink" Target="http://maplesemi.com/" TargetMode="External"/><Relationship Id="rId16" Type="http://schemas.openxmlformats.org/officeDocument/2006/relationships/hyperlink" Target="http://koreapcd.com/" TargetMode="External"/><Relationship Id="rId29" Type="http://schemas.openxmlformats.org/officeDocument/2006/relationships/hyperlink" Target="http://topsun.kr/" TargetMode="External"/><Relationship Id="rId11" Type="http://schemas.openxmlformats.org/officeDocument/2006/relationships/hyperlink" Target="http://icetech.co.kr/" TargetMode="External"/><Relationship Id="rId24" Type="http://schemas.openxmlformats.org/officeDocument/2006/relationships/hyperlink" Target="http://yeonhab.co.kr/" TargetMode="External"/><Relationship Id="rId32" Type="http://schemas.openxmlformats.org/officeDocument/2006/relationships/hyperlink" Target="http://vlt.co.kr/" TargetMode="External"/><Relationship Id="rId37" Type="http://schemas.openxmlformats.org/officeDocument/2006/relationships/hyperlink" Target="http://samjin.com/" TargetMode="External"/><Relationship Id="rId40" Type="http://schemas.openxmlformats.org/officeDocument/2006/relationships/hyperlink" Target="http://altechinc.co.kr/" TargetMode="External"/><Relationship Id="rId45" Type="http://schemas.openxmlformats.org/officeDocument/2006/relationships/hyperlink" Target="http://huntpni.com/" TargetMode="External"/><Relationship Id="rId5" Type="http://schemas.openxmlformats.org/officeDocument/2006/relationships/hyperlink" Target="http://labworks.co.kr/" TargetMode="External"/><Relationship Id="rId15" Type="http://schemas.openxmlformats.org/officeDocument/2006/relationships/hyperlink" Target="http://fineeleccom.com/" TargetMode="External"/><Relationship Id="rId23" Type="http://schemas.openxmlformats.org/officeDocument/2006/relationships/hyperlink" Target="http://e-during.co.kr/" TargetMode="External"/><Relationship Id="rId28" Type="http://schemas.openxmlformats.org/officeDocument/2006/relationships/hyperlink" Target="http://gammaet.com/" TargetMode="External"/><Relationship Id="rId36" Type="http://schemas.openxmlformats.org/officeDocument/2006/relationships/hyperlink" Target="http://samkwangind.com/" TargetMode="External"/><Relationship Id="rId49" Type="http://schemas.openxmlformats.org/officeDocument/2006/relationships/printerSettings" Target="../printerSettings/printerSettings2.bin"/><Relationship Id="rId10" Type="http://schemas.openxmlformats.org/officeDocument/2006/relationships/hyperlink" Target="http://propower.co.kr/" TargetMode="External"/><Relationship Id="rId19" Type="http://schemas.openxmlformats.org/officeDocument/2006/relationships/hyperlink" Target="http://p-led.co.kr/" TargetMode="External"/><Relationship Id="rId31" Type="http://schemas.openxmlformats.org/officeDocument/2006/relationships/hyperlink" Target="http://microinspection.com/" TargetMode="External"/><Relationship Id="rId44" Type="http://schemas.openxmlformats.org/officeDocument/2006/relationships/hyperlink" Target="http://pjems.co.kr/" TargetMode="External"/><Relationship Id="rId4" Type="http://schemas.openxmlformats.org/officeDocument/2006/relationships/hyperlink" Target="http://otnt.co.kr/" TargetMode="External"/><Relationship Id="rId9" Type="http://schemas.openxmlformats.org/officeDocument/2006/relationships/hyperlink" Target="http://jsenr.co.kr/" TargetMode="External"/><Relationship Id="rId14" Type="http://schemas.openxmlformats.org/officeDocument/2006/relationships/hyperlink" Target="http://atc-kr.com/" TargetMode="External"/><Relationship Id="rId22" Type="http://schemas.openxmlformats.org/officeDocument/2006/relationships/hyperlink" Target="http://shinbiro.com/" TargetMode="External"/><Relationship Id="rId27" Type="http://schemas.openxmlformats.org/officeDocument/2006/relationships/hyperlink" Target="http://sun-tech.co.kr/" TargetMode="External"/><Relationship Id="rId30" Type="http://schemas.openxmlformats.org/officeDocument/2006/relationships/hyperlink" Target="http://noticekorea.com/" TargetMode="External"/><Relationship Id="rId35" Type="http://schemas.openxmlformats.org/officeDocument/2006/relationships/hyperlink" Target="http://microadt.com/" TargetMode="External"/><Relationship Id="rId43" Type="http://schemas.openxmlformats.org/officeDocument/2006/relationships/hyperlink" Target="http://postec.co.kr/" TargetMode="External"/><Relationship Id="rId48" Type="http://schemas.openxmlformats.org/officeDocument/2006/relationships/hyperlink" Target="http://bsco.co.kr/" TargetMode="External"/><Relationship Id="rId8" Type="http://schemas.openxmlformats.org/officeDocument/2006/relationships/hyperlink" Target="http://gtronecs.co.kr/" TargetMode="External"/><Relationship Id="rId3" Type="http://schemas.openxmlformats.org/officeDocument/2006/relationships/hyperlink" Target="http://sninno.co.kr/" TargetMode="External"/><Relationship Id="rId12" Type="http://schemas.openxmlformats.org/officeDocument/2006/relationships/hyperlink" Target="http://mstechno.net/" TargetMode="External"/><Relationship Id="rId17" Type="http://schemas.openxmlformats.org/officeDocument/2006/relationships/hyperlink" Target="http://tigerelec.com/" TargetMode="External"/><Relationship Id="rId25" Type="http://schemas.openxmlformats.org/officeDocument/2006/relationships/hyperlink" Target="http://jmckr.com/" TargetMode="External"/><Relationship Id="rId33" Type="http://schemas.openxmlformats.org/officeDocument/2006/relationships/hyperlink" Target="http://hagisonic.com/" TargetMode="External"/><Relationship Id="rId38" Type="http://schemas.openxmlformats.org/officeDocument/2006/relationships/hyperlink" Target="http://sangmoon.net/" TargetMode="External"/><Relationship Id="rId46" Type="http://schemas.openxmlformats.org/officeDocument/2006/relationships/hyperlink" Target="http://bhflex.co.kr/" TargetMode="External"/><Relationship Id="rId20" Type="http://schemas.openxmlformats.org/officeDocument/2006/relationships/hyperlink" Target="http://feelux.com/" TargetMode="External"/><Relationship Id="rId41" Type="http://schemas.openxmlformats.org/officeDocument/2006/relationships/hyperlink" Target="http://lolcast.co.kr/" TargetMode="External"/><Relationship Id="rId1" Type="http://schemas.openxmlformats.org/officeDocument/2006/relationships/hyperlink" Target="http://b2y.co.kr/" TargetMode="External"/><Relationship Id="rId6" Type="http://schemas.openxmlformats.org/officeDocument/2006/relationships/hyperlink" Target="http://sangick.or.kr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nynonwoven.com/" TargetMode="External"/><Relationship Id="rId18" Type="http://schemas.openxmlformats.org/officeDocument/2006/relationships/hyperlink" Target="http://intermaru.com/" TargetMode="External"/><Relationship Id="rId26" Type="http://schemas.openxmlformats.org/officeDocument/2006/relationships/hyperlink" Target="http://axia-m.com/" TargetMode="External"/><Relationship Id="rId39" Type="http://schemas.openxmlformats.org/officeDocument/2006/relationships/hyperlink" Target="http://www.ryuhan.com/" TargetMode="External"/><Relationship Id="rId21" Type="http://schemas.openxmlformats.org/officeDocument/2006/relationships/hyperlink" Target="http://cmkkt.com/" TargetMode="External"/><Relationship Id="rId34" Type="http://schemas.openxmlformats.org/officeDocument/2006/relationships/hyperlink" Target="http://cntsolution.kr/" TargetMode="External"/><Relationship Id="rId7" Type="http://schemas.openxmlformats.org/officeDocument/2006/relationships/hyperlink" Target="http://scttex.com/" TargetMode="External"/><Relationship Id="rId2" Type="http://schemas.openxmlformats.org/officeDocument/2006/relationships/hyperlink" Target="http://k-robot.com/" TargetMode="External"/><Relationship Id="rId16" Type="http://schemas.openxmlformats.org/officeDocument/2006/relationships/hyperlink" Target="http://shinpungtex.co.kr/" TargetMode="External"/><Relationship Id="rId20" Type="http://schemas.openxmlformats.org/officeDocument/2006/relationships/hyperlink" Target="http://kjchem.com/" TargetMode="External"/><Relationship Id="rId29" Type="http://schemas.openxmlformats.org/officeDocument/2006/relationships/hyperlink" Target="http://lake-led.com/" TargetMode="External"/><Relationship Id="rId41" Type="http://schemas.openxmlformats.org/officeDocument/2006/relationships/printerSettings" Target="../printerSettings/printerSettings3.bin"/><Relationship Id="rId1" Type="http://schemas.openxmlformats.org/officeDocument/2006/relationships/hyperlink" Target="http://cotde.co.kr/" TargetMode="External"/><Relationship Id="rId6" Type="http://schemas.openxmlformats.org/officeDocument/2006/relationships/hyperlink" Target="http://seoulsemi.com/" TargetMode="External"/><Relationship Id="rId11" Type="http://schemas.openxmlformats.org/officeDocument/2006/relationships/hyperlink" Target="http://nanocis.com/" TargetMode="External"/><Relationship Id="rId24" Type="http://schemas.openxmlformats.org/officeDocument/2006/relationships/hyperlink" Target="http://sejeongind.com/" TargetMode="External"/><Relationship Id="rId32" Type="http://schemas.openxmlformats.org/officeDocument/2006/relationships/hyperlink" Target="http://micropol.co.kr/" TargetMode="External"/><Relationship Id="rId37" Type="http://schemas.openxmlformats.org/officeDocument/2006/relationships/hyperlink" Target="http://maxlon.co.kr/" TargetMode="External"/><Relationship Id="rId40" Type="http://schemas.openxmlformats.org/officeDocument/2006/relationships/hyperlink" Target="http://vaxco.co.kr/" TargetMode="External"/><Relationship Id="rId5" Type="http://schemas.openxmlformats.org/officeDocument/2006/relationships/hyperlink" Target="http://daebofelt.co.kr/" TargetMode="External"/><Relationship Id="rId15" Type="http://schemas.openxmlformats.org/officeDocument/2006/relationships/hyperlink" Target="http://bktex.co.kr/" TargetMode="External"/><Relationship Id="rId23" Type="http://schemas.openxmlformats.org/officeDocument/2006/relationships/hyperlink" Target="http://kangnam.co.kr/" TargetMode="External"/><Relationship Id="rId28" Type="http://schemas.openxmlformats.org/officeDocument/2006/relationships/hyperlink" Target="http://morechem.net/" TargetMode="External"/><Relationship Id="rId36" Type="http://schemas.openxmlformats.org/officeDocument/2006/relationships/hyperlink" Target="http://gjintops.co.kr/" TargetMode="External"/><Relationship Id="rId10" Type="http://schemas.openxmlformats.org/officeDocument/2006/relationships/hyperlink" Target="http://dong-sung.co.kr/" TargetMode="External"/><Relationship Id="rId19" Type="http://schemas.openxmlformats.org/officeDocument/2006/relationships/hyperlink" Target="http://nanoin.com/" TargetMode="External"/><Relationship Id="rId31" Type="http://schemas.openxmlformats.org/officeDocument/2006/relationships/hyperlink" Target="http://adamscompany.co.kr/" TargetMode="External"/><Relationship Id="rId4" Type="http://schemas.openxmlformats.org/officeDocument/2006/relationships/hyperlink" Target="http://sewangkorea.com/" TargetMode="External"/><Relationship Id="rId9" Type="http://schemas.openxmlformats.org/officeDocument/2006/relationships/hyperlink" Target="http://jeonsantex.co.kr/" TargetMode="External"/><Relationship Id="rId14" Type="http://schemas.openxmlformats.org/officeDocument/2006/relationships/hyperlink" Target="http://ducksan.biz/" TargetMode="External"/><Relationship Id="rId22" Type="http://schemas.openxmlformats.org/officeDocument/2006/relationships/hyperlink" Target="http://genofocus.com/" TargetMode="External"/><Relationship Id="rId27" Type="http://schemas.openxmlformats.org/officeDocument/2006/relationships/hyperlink" Target="http://mazel.co.kr/" TargetMode="External"/><Relationship Id="rId30" Type="http://schemas.openxmlformats.org/officeDocument/2006/relationships/hyperlink" Target="http://sukgyung.com/" TargetMode="External"/><Relationship Id="rId35" Type="http://schemas.openxmlformats.org/officeDocument/2006/relationships/hyperlink" Target="http://fabis.com/" TargetMode="External"/><Relationship Id="rId8" Type="http://schemas.openxmlformats.org/officeDocument/2006/relationships/hyperlink" Target="http://nvhkorea.co.kr/" TargetMode="External"/><Relationship Id="rId3" Type="http://schemas.openxmlformats.org/officeDocument/2006/relationships/hyperlink" Target="http://axia-m.com/" TargetMode="External"/><Relationship Id="rId12" Type="http://schemas.openxmlformats.org/officeDocument/2006/relationships/hyperlink" Target="http://sungmin.com/" TargetMode="External"/><Relationship Id="rId17" Type="http://schemas.openxmlformats.org/officeDocument/2006/relationships/hyperlink" Target="http://filltex.com/" TargetMode="External"/><Relationship Id="rId25" Type="http://schemas.openxmlformats.org/officeDocument/2006/relationships/hyperlink" Target="http://silvix.co.kr/" TargetMode="External"/><Relationship Id="rId33" Type="http://schemas.openxmlformats.org/officeDocument/2006/relationships/hyperlink" Target="http://ts-ei.com/" TargetMode="External"/><Relationship Id="rId38" Type="http://schemas.openxmlformats.org/officeDocument/2006/relationships/hyperlink" Target="http://cellinbio.co.kr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6"/>
  <sheetViews>
    <sheetView tabSelected="1" zoomScale="70" zoomScaleNormal="70" workbookViewId="0">
      <pane ySplit="2" topLeftCell="A3" activePane="bottomLeft" state="frozen"/>
      <selection pane="bottomLeft" activeCell="A4" sqref="A4"/>
    </sheetView>
  </sheetViews>
  <sheetFormatPr defaultRowHeight="16.5" x14ac:dyDescent="0.3"/>
  <cols>
    <col min="1" max="1" width="5.75" customWidth="1"/>
    <col min="2" max="12" width="6.75" customWidth="1"/>
    <col min="13" max="13" width="30.75" customWidth="1"/>
    <col min="14" max="14" width="20.75" customWidth="1"/>
    <col min="15" max="15" width="30.625" customWidth="1"/>
    <col min="16" max="16" width="60.625" customWidth="1"/>
    <col min="17" max="17" width="100.75" customWidth="1"/>
  </cols>
  <sheetData>
    <row r="1" spans="1:41" ht="49.5" customHeight="1" x14ac:dyDescent="0.3">
      <c r="A1" s="48" t="s">
        <v>80</v>
      </c>
      <c r="B1" s="44" t="s">
        <v>1087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5" t="s">
        <v>1094</v>
      </c>
      <c r="N1" s="46"/>
      <c r="O1" s="46"/>
      <c r="P1" s="46"/>
      <c r="Q1" s="47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</row>
    <row r="2" spans="1:41" ht="99.95" customHeight="1" x14ac:dyDescent="0.3">
      <c r="A2" s="49"/>
      <c r="B2" s="8" t="s">
        <v>272</v>
      </c>
      <c r="C2" s="8" t="s">
        <v>273</v>
      </c>
      <c r="D2" s="8" t="s">
        <v>279</v>
      </c>
      <c r="E2" s="8" t="s">
        <v>274</v>
      </c>
      <c r="F2" s="8" t="s">
        <v>280</v>
      </c>
      <c r="G2" s="8" t="s">
        <v>2</v>
      </c>
      <c r="H2" s="8" t="s">
        <v>281</v>
      </c>
      <c r="I2" s="8" t="s">
        <v>275</v>
      </c>
      <c r="J2" s="8" t="s">
        <v>276</v>
      </c>
      <c r="K2" s="8" t="s">
        <v>277</v>
      </c>
      <c r="L2" s="8" t="s">
        <v>278</v>
      </c>
      <c r="M2" s="39" t="s">
        <v>162</v>
      </c>
      <c r="N2" s="39" t="s">
        <v>267</v>
      </c>
      <c r="O2" s="39" t="s">
        <v>263</v>
      </c>
      <c r="P2" s="39" t="s">
        <v>81</v>
      </c>
      <c r="Q2" s="39" t="s">
        <v>264</v>
      </c>
      <c r="AC2" s="42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2"/>
    </row>
    <row r="3" spans="1:41" ht="24.95" customHeight="1" x14ac:dyDescent="0.3">
      <c r="A3" s="3">
        <v>1</v>
      </c>
      <c r="B3" s="3" t="str">
        <f t="shared" ref="B3:B34" si="0">IF(COUNTIF(O3:P3,"*절삭*"),"O","")</f>
        <v/>
      </c>
      <c r="C3" s="3" t="str">
        <f t="shared" ref="C3:C34" si="1">IF(COUNTIF(O3:P3,"*주물*"),"O",IF(COUNTIF(O3:P3,"*야금*"),"O",IF(COUNTIF(O3:P3,"*다이캐스팅*"),"O",IF(COUNTIF(O3:P3,"*주조*"),"O",""))))</f>
        <v>O</v>
      </c>
      <c r="D3" s="3" t="str">
        <f t="shared" ref="D3:D34" si="2">IF(COUNTIF(O3:P3,"*압연*"),"O",IF(COUNTIF(O3:P3,"*단조*"),"O",IF(COUNTIF(O3:P3,"*압형*"),"O",IF(COUNTIF(O3:P3,"*압출*"),"O",IF(COUNTIF(O3:P3,"*강관*"),"O","")))))</f>
        <v/>
      </c>
      <c r="E3" s="3" t="str">
        <f t="shared" ref="E3:E34" si="3">IF(COUNTIF(O3:P3,"*플라스틱*"),"O",IF(COUNTIF(O3:P3,"*사출*"),"O",""))</f>
        <v/>
      </c>
      <c r="F3" s="3" t="str">
        <f t="shared" ref="F3:F34" si="4">IF(COUNTIF(O3:P3,"*도색*"),"O",IF(COUNTIF(O3:P3,"*도장*"),"O",IF(COUNTIF(O3:P3,"*표면처리*"),"O",IF(COUNTIF(O3:P3,"*열처리*"),"O",""))))</f>
        <v/>
      </c>
      <c r="G3" s="3" t="str">
        <f t="shared" ref="G3:G34" si="5">IF(COUNTIF(O3:P3,"*도금*"),"O","")</f>
        <v/>
      </c>
      <c r="H3" s="3" t="str">
        <f t="shared" ref="H3:H34" si="6">IF(COUNTIF(O3:P3,"*금형*"),"O","")</f>
        <v/>
      </c>
      <c r="I3" s="3" t="str">
        <f t="shared" ref="I3:I34" si="7">IF(COUNTIF(O3:P3,"*지그*"),"O",IF(COUNTIF(O3:P3,"*부품*"),"O",""))</f>
        <v/>
      </c>
      <c r="J3" s="3" t="str">
        <f t="shared" ref="J3:J34" si="8">IF(COUNTIF(O3:P3,"*조립*"),"O",IF(COUNTIF(O3:P3,"*포장*"),"O",""))</f>
        <v/>
      </c>
      <c r="K3" s="3" t="str">
        <f t="shared" ref="K3:K34" si="9">IF(COUNTIF(O3:P3,"*성능*"),"O",IF(COUNTIF(O3:P3,"*평가*"),"O",IF(COUNTIF(O3:P3,"*검사*"),"O",IF(COUNTIF(O3:P3,"*시험*"),"O",""))))</f>
        <v/>
      </c>
      <c r="L3" s="3" t="str">
        <f t="shared" ref="L3:L34" si="10">IF(COUNTIF(B3:K3,"*O*"),"","O")</f>
        <v/>
      </c>
      <c r="M3" s="1" t="s">
        <v>96</v>
      </c>
      <c r="N3" s="1" t="s">
        <v>0</v>
      </c>
      <c r="O3" s="1" t="s">
        <v>181</v>
      </c>
      <c r="P3" s="1" t="s">
        <v>62</v>
      </c>
      <c r="Q3" s="1" t="s">
        <v>189</v>
      </c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</row>
    <row r="4" spans="1:41" ht="24.95" customHeight="1" x14ac:dyDescent="0.3">
      <c r="A4" s="3">
        <v>2</v>
      </c>
      <c r="B4" s="3" t="str">
        <f t="shared" si="0"/>
        <v/>
      </c>
      <c r="C4" s="3" t="str">
        <f t="shared" si="1"/>
        <v>O</v>
      </c>
      <c r="D4" s="3" t="str">
        <f t="shared" si="2"/>
        <v/>
      </c>
      <c r="E4" s="3" t="str">
        <f t="shared" si="3"/>
        <v/>
      </c>
      <c r="F4" s="3" t="str">
        <f t="shared" si="4"/>
        <v/>
      </c>
      <c r="G4" s="3" t="str">
        <f t="shared" si="5"/>
        <v/>
      </c>
      <c r="H4" s="3" t="str">
        <f t="shared" si="6"/>
        <v/>
      </c>
      <c r="I4" s="3" t="str">
        <f t="shared" si="7"/>
        <v/>
      </c>
      <c r="J4" s="3" t="str">
        <f t="shared" si="8"/>
        <v/>
      </c>
      <c r="K4" s="3" t="str">
        <f t="shared" si="9"/>
        <v/>
      </c>
      <c r="L4" s="3" t="str">
        <f t="shared" si="10"/>
        <v/>
      </c>
      <c r="M4" s="1" t="s">
        <v>117</v>
      </c>
      <c r="N4" s="1" t="s">
        <v>0</v>
      </c>
      <c r="O4" s="1" t="s">
        <v>181</v>
      </c>
      <c r="P4" s="1" t="s">
        <v>66</v>
      </c>
      <c r="Q4" s="1" t="s">
        <v>193</v>
      </c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</row>
    <row r="5" spans="1:41" ht="24.95" customHeight="1" x14ac:dyDescent="0.3">
      <c r="A5" s="3">
        <v>3</v>
      </c>
      <c r="B5" s="3" t="str">
        <f t="shared" si="0"/>
        <v/>
      </c>
      <c r="C5" s="3" t="str">
        <f t="shared" si="1"/>
        <v>O</v>
      </c>
      <c r="D5" s="3" t="str">
        <f t="shared" si="2"/>
        <v/>
      </c>
      <c r="E5" s="3" t="str">
        <f t="shared" si="3"/>
        <v/>
      </c>
      <c r="F5" s="3" t="str">
        <f t="shared" si="4"/>
        <v/>
      </c>
      <c r="G5" s="3" t="str">
        <f t="shared" si="5"/>
        <v/>
      </c>
      <c r="H5" s="3" t="str">
        <f t="shared" si="6"/>
        <v/>
      </c>
      <c r="I5" s="3" t="str">
        <f t="shared" si="7"/>
        <v/>
      </c>
      <c r="J5" s="3" t="str">
        <f t="shared" si="8"/>
        <v/>
      </c>
      <c r="K5" s="3" t="str">
        <f t="shared" si="9"/>
        <v/>
      </c>
      <c r="L5" s="3" t="str">
        <f t="shared" si="10"/>
        <v/>
      </c>
      <c r="M5" s="1" t="s">
        <v>105</v>
      </c>
      <c r="N5" s="1" t="s">
        <v>0</v>
      </c>
      <c r="O5" s="1" t="s">
        <v>181</v>
      </c>
      <c r="P5" s="1" t="s">
        <v>48</v>
      </c>
      <c r="Q5" s="1" t="s">
        <v>208</v>
      </c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</row>
    <row r="6" spans="1:41" ht="24.95" customHeight="1" x14ac:dyDescent="0.3">
      <c r="A6" s="3">
        <v>4</v>
      </c>
      <c r="B6" s="3" t="str">
        <f t="shared" si="0"/>
        <v/>
      </c>
      <c r="C6" s="3" t="str">
        <f t="shared" si="1"/>
        <v>O</v>
      </c>
      <c r="D6" s="3" t="str">
        <f t="shared" si="2"/>
        <v/>
      </c>
      <c r="E6" s="3" t="str">
        <f t="shared" si="3"/>
        <v/>
      </c>
      <c r="F6" s="3" t="str">
        <f t="shared" si="4"/>
        <v/>
      </c>
      <c r="G6" s="3" t="str">
        <f t="shared" si="5"/>
        <v/>
      </c>
      <c r="H6" s="3" t="str">
        <f t="shared" si="6"/>
        <v/>
      </c>
      <c r="I6" s="3" t="str">
        <f t="shared" si="7"/>
        <v>O</v>
      </c>
      <c r="J6" s="3" t="str">
        <f t="shared" si="8"/>
        <v/>
      </c>
      <c r="K6" s="3" t="str">
        <f t="shared" si="9"/>
        <v/>
      </c>
      <c r="L6" s="3" t="str">
        <f t="shared" si="10"/>
        <v/>
      </c>
      <c r="M6" s="1" t="s">
        <v>94</v>
      </c>
      <c r="N6" s="1" t="s">
        <v>0</v>
      </c>
      <c r="O6" s="1" t="s">
        <v>181</v>
      </c>
      <c r="P6" s="1" t="s">
        <v>49</v>
      </c>
      <c r="Q6" s="1" t="s">
        <v>185</v>
      </c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</row>
    <row r="7" spans="1:41" ht="24.95" customHeight="1" x14ac:dyDescent="0.3">
      <c r="A7" s="3">
        <v>5</v>
      </c>
      <c r="B7" s="3" t="str">
        <f t="shared" si="0"/>
        <v/>
      </c>
      <c r="C7" s="3" t="str">
        <f t="shared" si="1"/>
        <v/>
      </c>
      <c r="D7" s="3" t="str">
        <f t="shared" si="2"/>
        <v/>
      </c>
      <c r="E7" s="3" t="str">
        <f t="shared" si="3"/>
        <v/>
      </c>
      <c r="F7" s="3" t="str">
        <f t="shared" si="4"/>
        <v/>
      </c>
      <c r="G7" s="3" t="str">
        <f t="shared" si="5"/>
        <v/>
      </c>
      <c r="H7" s="3" t="str">
        <f t="shared" si="6"/>
        <v/>
      </c>
      <c r="I7" s="3" t="str">
        <f t="shared" si="7"/>
        <v>O</v>
      </c>
      <c r="J7" s="3" t="str">
        <f t="shared" si="8"/>
        <v/>
      </c>
      <c r="K7" s="3" t="str">
        <f t="shared" si="9"/>
        <v/>
      </c>
      <c r="L7" s="3" t="str">
        <f t="shared" si="10"/>
        <v/>
      </c>
      <c r="M7" s="1" t="s">
        <v>124</v>
      </c>
      <c r="N7" s="1" t="s">
        <v>0</v>
      </c>
      <c r="O7" s="1" t="s">
        <v>269</v>
      </c>
      <c r="P7" s="1" t="s">
        <v>31</v>
      </c>
      <c r="Q7" s="1" t="s">
        <v>215</v>
      </c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</row>
    <row r="8" spans="1:41" ht="24.95" customHeight="1" x14ac:dyDescent="0.3">
      <c r="A8" s="3">
        <v>6</v>
      </c>
      <c r="B8" s="3" t="str">
        <f t="shared" si="0"/>
        <v/>
      </c>
      <c r="C8" s="3" t="str">
        <f t="shared" si="1"/>
        <v/>
      </c>
      <c r="D8" s="3" t="str">
        <f t="shared" si="2"/>
        <v/>
      </c>
      <c r="E8" s="3" t="str">
        <f t="shared" si="3"/>
        <v/>
      </c>
      <c r="F8" s="3" t="str">
        <f t="shared" si="4"/>
        <v/>
      </c>
      <c r="G8" s="3" t="str">
        <f t="shared" si="5"/>
        <v/>
      </c>
      <c r="H8" s="3" t="str">
        <f t="shared" si="6"/>
        <v/>
      </c>
      <c r="I8" s="3" t="str">
        <f t="shared" si="7"/>
        <v>O</v>
      </c>
      <c r="J8" s="3" t="str">
        <f t="shared" si="8"/>
        <v/>
      </c>
      <c r="K8" s="3" t="str">
        <f t="shared" si="9"/>
        <v/>
      </c>
      <c r="L8" s="3" t="str">
        <f t="shared" si="10"/>
        <v/>
      </c>
      <c r="M8" s="1" t="s">
        <v>132</v>
      </c>
      <c r="N8" s="1" t="s">
        <v>0</v>
      </c>
      <c r="O8" s="1" t="s">
        <v>203</v>
      </c>
      <c r="P8" s="1" t="s">
        <v>61</v>
      </c>
      <c r="Q8" s="1" t="s">
        <v>227</v>
      </c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</row>
    <row r="9" spans="1:41" ht="24.95" customHeight="1" x14ac:dyDescent="0.3">
      <c r="A9" s="3">
        <v>7</v>
      </c>
      <c r="B9" s="3" t="str">
        <f t="shared" si="0"/>
        <v/>
      </c>
      <c r="C9" s="3" t="str">
        <f t="shared" si="1"/>
        <v/>
      </c>
      <c r="D9" s="3" t="str">
        <f t="shared" si="2"/>
        <v/>
      </c>
      <c r="E9" s="3" t="str">
        <f t="shared" si="3"/>
        <v/>
      </c>
      <c r="F9" s="3" t="str">
        <f t="shared" si="4"/>
        <v/>
      </c>
      <c r="G9" s="3" t="str">
        <f t="shared" si="5"/>
        <v/>
      </c>
      <c r="H9" s="3" t="str">
        <f t="shared" si="6"/>
        <v>O</v>
      </c>
      <c r="I9" s="3" t="str">
        <f t="shared" si="7"/>
        <v/>
      </c>
      <c r="J9" s="3" t="str">
        <f t="shared" si="8"/>
        <v/>
      </c>
      <c r="K9" s="3" t="str">
        <f t="shared" si="9"/>
        <v/>
      </c>
      <c r="L9" s="3" t="str">
        <f t="shared" si="10"/>
        <v/>
      </c>
      <c r="M9" s="1" t="s">
        <v>131</v>
      </c>
      <c r="N9" s="1" t="s">
        <v>0</v>
      </c>
      <c r="O9" s="1" t="s">
        <v>203</v>
      </c>
      <c r="P9" s="1" t="s">
        <v>30</v>
      </c>
      <c r="Q9" s="1" t="s">
        <v>226</v>
      </c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</row>
    <row r="10" spans="1:41" ht="24.95" customHeight="1" x14ac:dyDescent="0.3">
      <c r="A10" s="3">
        <v>8</v>
      </c>
      <c r="B10" s="3" t="str">
        <f t="shared" si="0"/>
        <v/>
      </c>
      <c r="C10" s="3" t="str">
        <f t="shared" si="1"/>
        <v/>
      </c>
      <c r="D10" s="3" t="str">
        <f t="shared" si="2"/>
        <v/>
      </c>
      <c r="E10" s="3" t="str">
        <f t="shared" si="3"/>
        <v/>
      </c>
      <c r="F10" s="3" t="str">
        <f t="shared" si="4"/>
        <v/>
      </c>
      <c r="G10" s="3" t="str">
        <f t="shared" si="5"/>
        <v/>
      </c>
      <c r="H10" s="3" t="str">
        <f t="shared" si="6"/>
        <v>O</v>
      </c>
      <c r="I10" s="3" t="str">
        <f t="shared" si="7"/>
        <v>O</v>
      </c>
      <c r="J10" s="3" t="str">
        <f t="shared" si="8"/>
        <v/>
      </c>
      <c r="K10" s="3" t="str">
        <f t="shared" si="9"/>
        <v/>
      </c>
      <c r="L10" s="3" t="str">
        <f t="shared" si="10"/>
        <v/>
      </c>
      <c r="M10" s="1" t="s">
        <v>155</v>
      </c>
      <c r="N10" s="1" t="s">
        <v>0</v>
      </c>
      <c r="O10" s="1" t="s">
        <v>249</v>
      </c>
      <c r="P10" s="1" t="s">
        <v>46</v>
      </c>
      <c r="Q10" s="1" t="s">
        <v>250</v>
      </c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</row>
    <row r="11" spans="1:41" ht="24.95" customHeight="1" x14ac:dyDescent="0.3">
      <c r="A11" s="3">
        <v>9</v>
      </c>
      <c r="B11" s="3" t="str">
        <f t="shared" si="0"/>
        <v/>
      </c>
      <c r="C11" s="3" t="str">
        <f t="shared" si="1"/>
        <v/>
      </c>
      <c r="D11" s="3" t="str">
        <f t="shared" si="2"/>
        <v/>
      </c>
      <c r="E11" s="3" t="str">
        <f t="shared" si="3"/>
        <v/>
      </c>
      <c r="F11" s="3" t="str">
        <f t="shared" si="4"/>
        <v/>
      </c>
      <c r="G11" s="3" t="str">
        <f t="shared" si="5"/>
        <v/>
      </c>
      <c r="H11" s="3" t="str">
        <f t="shared" si="6"/>
        <v>O</v>
      </c>
      <c r="I11" s="3" t="str">
        <f t="shared" si="7"/>
        <v/>
      </c>
      <c r="J11" s="3" t="str">
        <f t="shared" si="8"/>
        <v/>
      </c>
      <c r="K11" s="3" t="str">
        <f t="shared" si="9"/>
        <v/>
      </c>
      <c r="L11" s="3" t="str">
        <f t="shared" si="10"/>
        <v/>
      </c>
      <c r="M11" s="1" t="s">
        <v>114</v>
      </c>
      <c r="N11" s="1" t="s">
        <v>0</v>
      </c>
      <c r="O11" s="1" t="s">
        <v>183</v>
      </c>
      <c r="P11" s="1" t="s">
        <v>51</v>
      </c>
      <c r="Q11" s="1" t="s">
        <v>234</v>
      </c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</row>
    <row r="12" spans="1:41" ht="24.95" customHeight="1" x14ac:dyDescent="0.3">
      <c r="A12" s="3">
        <v>10</v>
      </c>
      <c r="B12" s="3" t="str">
        <f t="shared" si="0"/>
        <v/>
      </c>
      <c r="C12" s="3" t="str">
        <f t="shared" si="1"/>
        <v/>
      </c>
      <c r="D12" s="3" t="str">
        <f t="shared" si="2"/>
        <v>O</v>
      </c>
      <c r="E12" s="3" t="str">
        <f t="shared" si="3"/>
        <v/>
      </c>
      <c r="F12" s="3" t="str">
        <f t="shared" si="4"/>
        <v/>
      </c>
      <c r="G12" s="3" t="str">
        <f t="shared" si="5"/>
        <v/>
      </c>
      <c r="H12" s="3" t="str">
        <f t="shared" si="6"/>
        <v/>
      </c>
      <c r="I12" s="3" t="str">
        <f t="shared" si="7"/>
        <v/>
      </c>
      <c r="J12" s="3" t="str">
        <f t="shared" si="8"/>
        <v/>
      </c>
      <c r="K12" s="3" t="str">
        <f t="shared" si="9"/>
        <v/>
      </c>
      <c r="L12" s="3" t="str">
        <f t="shared" si="10"/>
        <v/>
      </c>
      <c r="M12" s="1" t="s">
        <v>123</v>
      </c>
      <c r="N12" s="1" t="s">
        <v>0</v>
      </c>
      <c r="O12" s="1" t="s">
        <v>183</v>
      </c>
      <c r="P12" s="1" t="s">
        <v>64</v>
      </c>
      <c r="Q12" s="1" t="s">
        <v>211</v>
      </c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</row>
    <row r="13" spans="1:41" ht="24.95" customHeight="1" x14ac:dyDescent="0.3">
      <c r="A13" s="3">
        <v>11</v>
      </c>
      <c r="B13" s="3" t="str">
        <f t="shared" si="0"/>
        <v/>
      </c>
      <c r="C13" s="3" t="str">
        <f t="shared" si="1"/>
        <v/>
      </c>
      <c r="D13" s="3" t="str">
        <f t="shared" si="2"/>
        <v/>
      </c>
      <c r="E13" s="3" t="str">
        <f t="shared" si="3"/>
        <v/>
      </c>
      <c r="F13" s="3" t="str">
        <f t="shared" si="4"/>
        <v>O</v>
      </c>
      <c r="G13" s="3" t="str">
        <f t="shared" si="5"/>
        <v/>
      </c>
      <c r="H13" s="3" t="str">
        <f t="shared" si="6"/>
        <v/>
      </c>
      <c r="I13" s="3" t="str">
        <f t="shared" si="7"/>
        <v/>
      </c>
      <c r="J13" s="3" t="str">
        <f t="shared" si="8"/>
        <v/>
      </c>
      <c r="K13" s="3" t="str">
        <f t="shared" si="9"/>
        <v/>
      </c>
      <c r="L13" s="3" t="str">
        <f t="shared" si="10"/>
        <v/>
      </c>
      <c r="M13" s="1" t="s">
        <v>102</v>
      </c>
      <c r="N13" s="1" t="s">
        <v>0</v>
      </c>
      <c r="O13" s="1" t="s">
        <v>167</v>
      </c>
      <c r="P13" s="1" t="s">
        <v>78</v>
      </c>
      <c r="Q13" s="1" t="s">
        <v>204</v>
      </c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</row>
    <row r="14" spans="1:41" ht="24.95" customHeight="1" x14ac:dyDescent="0.3">
      <c r="A14" s="3">
        <v>12</v>
      </c>
      <c r="B14" s="3" t="str">
        <f t="shared" si="0"/>
        <v/>
      </c>
      <c r="C14" s="3" t="str">
        <f t="shared" si="1"/>
        <v/>
      </c>
      <c r="D14" s="3" t="str">
        <f t="shared" si="2"/>
        <v/>
      </c>
      <c r="E14" s="3" t="str">
        <f t="shared" si="3"/>
        <v/>
      </c>
      <c r="F14" s="3" t="str">
        <f t="shared" si="4"/>
        <v>O</v>
      </c>
      <c r="G14" s="3" t="str">
        <f t="shared" si="5"/>
        <v/>
      </c>
      <c r="H14" s="3" t="str">
        <f t="shared" si="6"/>
        <v/>
      </c>
      <c r="I14" s="3" t="str">
        <f t="shared" si="7"/>
        <v/>
      </c>
      <c r="J14" s="3" t="str">
        <f t="shared" si="8"/>
        <v/>
      </c>
      <c r="K14" s="3" t="str">
        <f t="shared" si="9"/>
        <v/>
      </c>
      <c r="L14" s="3" t="str">
        <f t="shared" si="10"/>
        <v/>
      </c>
      <c r="M14" s="1" t="s">
        <v>89</v>
      </c>
      <c r="N14" s="1" t="s">
        <v>0</v>
      </c>
      <c r="O14" s="1" t="s">
        <v>167</v>
      </c>
      <c r="P14" s="1" t="s">
        <v>25</v>
      </c>
      <c r="Q14" s="1" t="s">
        <v>168</v>
      </c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</row>
    <row r="15" spans="1:41" ht="24.95" customHeight="1" x14ac:dyDescent="0.3">
      <c r="A15" s="3">
        <v>13</v>
      </c>
      <c r="B15" s="3" t="str">
        <f t="shared" si="0"/>
        <v/>
      </c>
      <c r="C15" s="3" t="str">
        <f t="shared" si="1"/>
        <v/>
      </c>
      <c r="D15" s="3" t="str">
        <f t="shared" si="2"/>
        <v/>
      </c>
      <c r="E15" s="3" t="str">
        <f t="shared" si="3"/>
        <v/>
      </c>
      <c r="F15" s="3" t="str">
        <f t="shared" si="4"/>
        <v>O</v>
      </c>
      <c r="G15" s="3" t="str">
        <f t="shared" si="5"/>
        <v/>
      </c>
      <c r="H15" s="3" t="str">
        <f t="shared" si="6"/>
        <v/>
      </c>
      <c r="I15" s="3" t="str">
        <f t="shared" si="7"/>
        <v/>
      </c>
      <c r="J15" s="3" t="str">
        <f t="shared" si="8"/>
        <v/>
      </c>
      <c r="K15" s="3" t="str">
        <f t="shared" si="9"/>
        <v/>
      </c>
      <c r="L15" s="3" t="str">
        <f t="shared" si="10"/>
        <v/>
      </c>
      <c r="M15" s="1" t="s">
        <v>142</v>
      </c>
      <c r="N15" s="1" t="s">
        <v>0</v>
      </c>
      <c r="O15" s="1" t="s">
        <v>167</v>
      </c>
      <c r="P15" s="1" t="s">
        <v>25</v>
      </c>
      <c r="Q15" s="1" t="s">
        <v>242</v>
      </c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</row>
    <row r="16" spans="1:41" ht="24.95" customHeight="1" x14ac:dyDescent="0.3">
      <c r="A16" s="3">
        <v>14</v>
      </c>
      <c r="B16" s="3" t="str">
        <f t="shared" si="0"/>
        <v/>
      </c>
      <c r="C16" s="3" t="str">
        <f t="shared" si="1"/>
        <v/>
      </c>
      <c r="D16" s="3" t="str">
        <f t="shared" si="2"/>
        <v/>
      </c>
      <c r="E16" s="3" t="str">
        <f t="shared" si="3"/>
        <v/>
      </c>
      <c r="F16" s="3" t="str">
        <f t="shared" si="4"/>
        <v>O</v>
      </c>
      <c r="G16" s="3" t="str">
        <f t="shared" si="5"/>
        <v/>
      </c>
      <c r="H16" s="3" t="str">
        <f t="shared" si="6"/>
        <v/>
      </c>
      <c r="I16" s="3" t="str">
        <f t="shared" si="7"/>
        <v/>
      </c>
      <c r="J16" s="3" t="str">
        <f t="shared" si="8"/>
        <v/>
      </c>
      <c r="K16" s="3" t="str">
        <f t="shared" si="9"/>
        <v/>
      </c>
      <c r="L16" s="3" t="str">
        <f t="shared" si="10"/>
        <v/>
      </c>
      <c r="M16" s="1" t="s">
        <v>151</v>
      </c>
      <c r="N16" s="1" t="s">
        <v>0</v>
      </c>
      <c r="O16" s="1" t="s">
        <v>167</v>
      </c>
      <c r="P16" s="1" t="s">
        <v>25</v>
      </c>
      <c r="Q16" s="1" t="s">
        <v>256</v>
      </c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</row>
    <row r="17" spans="1:41" ht="24.95" customHeight="1" x14ac:dyDescent="0.3">
      <c r="A17" s="3">
        <v>15</v>
      </c>
      <c r="B17" s="3" t="str">
        <f t="shared" si="0"/>
        <v/>
      </c>
      <c r="C17" s="3" t="str">
        <f t="shared" si="1"/>
        <v/>
      </c>
      <c r="D17" s="3" t="str">
        <f t="shared" si="2"/>
        <v/>
      </c>
      <c r="E17" s="3" t="str">
        <f t="shared" si="3"/>
        <v/>
      </c>
      <c r="F17" s="3" t="str">
        <f t="shared" si="4"/>
        <v>O</v>
      </c>
      <c r="G17" s="3" t="str">
        <f t="shared" si="5"/>
        <v/>
      </c>
      <c r="H17" s="3" t="str">
        <f t="shared" si="6"/>
        <v/>
      </c>
      <c r="I17" s="3" t="str">
        <f t="shared" si="7"/>
        <v>O</v>
      </c>
      <c r="J17" s="3" t="str">
        <f t="shared" si="8"/>
        <v/>
      </c>
      <c r="K17" s="3" t="str">
        <f t="shared" si="9"/>
        <v/>
      </c>
      <c r="L17" s="3" t="str">
        <f t="shared" si="10"/>
        <v/>
      </c>
      <c r="M17" s="1" t="s">
        <v>138</v>
      </c>
      <c r="N17" s="1" t="s">
        <v>0</v>
      </c>
      <c r="O17" s="1" t="s">
        <v>167</v>
      </c>
      <c r="P17" s="1" t="s">
        <v>71</v>
      </c>
      <c r="Q17" s="1" t="s">
        <v>238</v>
      </c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</row>
    <row r="18" spans="1:41" ht="24.95" customHeight="1" x14ac:dyDescent="0.3">
      <c r="A18" s="3">
        <v>16</v>
      </c>
      <c r="B18" s="3" t="str">
        <f t="shared" si="0"/>
        <v/>
      </c>
      <c r="C18" s="3" t="str">
        <f t="shared" si="1"/>
        <v/>
      </c>
      <c r="D18" s="3" t="str">
        <f t="shared" si="2"/>
        <v/>
      </c>
      <c r="E18" s="3" t="str">
        <f t="shared" si="3"/>
        <v/>
      </c>
      <c r="F18" s="3" t="str">
        <f t="shared" si="4"/>
        <v>O</v>
      </c>
      <c r="G18" s="3" t="str">
        <f t="shared" si="5"/>
        <v/>
      </c>
      <c r="H18" s="3" t="str">
        <f t="shared" si="6"/>
        <v/>
      </c>
      <c r="I18" s="3" t="str">
        <f t="shared" si="7"/>
        <v/>
      </c>
      <c r="J18" s="3" t="str">
        <f t="shared" si="8"/>
        <v/>
      </c>
      <c r="K18" s="3" t="str">
        <f t="shared" si="9"/>
        <v/>
      </c>
      <c r="L18" s="3" t="str">
        <f t="shared" si="10"/>
        <v/>
      </c>
      <c r="M18" s="1" t="s">
        <v>144</v>
      </c>
      <c r="N18" s="1" t="s">
        <v>0</v>
      </c>
      <c r="O18" s="1" t="s">
        <v>167</v>
      </c>
      <c r="P18" s="1" t="s">
        <v>70</v>
      </c>
      <c r="Q18" s="1" t="s">
        <v>244</v>
      </c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</row>
    <row r="19" spans="1:41" ht="24.95" customHeight="1" x14ac:dyDescent="0.3">
      <c r="A19" s="3">
        <v>17</v>
      </c>
      <c r="B19" s="3" t="str">
        <f t="shared" si="0"/>
        <v>O</v>
      </c>
      <c r="C19" s="3" t="str">
        <f t="shared" si="1"/>
        <v/>
      </c>
      <c r="D19" s="3" t="str">
        <f t="shared" si="2"/>
        <v/>
      </c>
      <c r="E19" s="3" t="str">
        <f t="shared" si="3"/>
        <v/>
      </c>
      <c r="F19" s="3" t="str">
        <f t="shared" si="4"/>
        <v/>
      </c>
      <c r="G19" s="3" t="str">
        <f t="shared" si="5"/>
        <v/>
      </c>
      <c r="H19" s="3" t="str">
        <f t="shared" si="6"/>
        <v/>
      </c>
      <c r="I19" s="3" t="str">
        <f t="shared" si="7"/>
        <v>O</v>
      </c>
      <c r="J19" s="3" t="str">
        <f t="shared" si="8"/>
        <v/>
      </c>
      <c r="K19" s="3" t="str">
        <f t="shared" si="9"/>
        <v/>
      </c>
      <c r="L19" s="3" t="str">
        <f t="shared" si="10"/>
        <v/>
      </c>
      <c r="M19" s="1" t="s">
        <v>113</v>
      </c>
      <c r="N19" s="1" t="s">
        <v>0</v>
      </c>
      <c r="O19" s="1" t="s">
        <v>175</v>
      </c>
      <c r="P19" s="1" t="s">
        <v>22</v>
      </c>
      <c r="Q19" s="1" t="s">
        <v>233</v>
      </c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</row>
    <row r="20" spans="1:41" ht="24.95" customHeight="1" x14ac:dyDescent="0.3">
      <c r="A20" s="3">
        <v>18</v>
      </c>
      <c r="B20" s="3" t="str">
        <f t="shared" si="0"/>
        <v>O</v>
      </c>
      <c r="C20" s="3" t="str">
        <f t="shared" si="1"/>
        <v/>
      </c>
      <c r="D20" s="3" t="str">
        <f t="shared" si="2"/>
        <v/>
      </c>
      <c r="E20" s="3" t="str">
        <f t="shared" si="3"/>
        <v/>
      </c>
      <c r="F20" s="3" t="str">
        <f t="shared" si="4"/>
        <v/>
      </c>
      <c r="G20" s="3" t="str">
        <f t="shared" si="5"/>
        <v/>
      </c>
      <c r="H20" s="3" t="str">
        <f t="shared" si="6"/>
        <v/>
      </c>
      <c r="I20" s="3" t="str">
        <f t="shared" si="7"/>
        <v/>
      </c>
      <c r="J20" s="3" t="str">
        <f t="shared" si="8"/>
        <v/>
      </c>
      <c r="K20" s="3" t="str">
        <f t="shared" si="9"/>
        <v/>
      </c>
      <c r="L20" s="3" t="str">
        <f t="shared" si="10"/>
        <v/>
      </c>
      <c r="M20" s="1" t="s">
        <v>146</v>
      </c>
      <c r="N20" s="1" t="s">
        <v>0</v>
      </c>
      <c r="O20" s="1" t="s">
        <v>175</v>
      </c>
      <c r="P20" s="1" t="s">
        <v>47</v>
      </c>
      <c r="Q20" s="1" t="s">
        <v>246</v>
      </c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</row>
    <row r="21" spans="1:41" ht="24.95" customHeight="1" x14ac:dyDescent="0.3">
      <c r="A21" s="3">
        <v>19</v>
      </c>
      <c r="B21" s="3" t="str">
        <f t="shared" si="0"/>
        <v>O</v>
      </c>
      <c r="C21" s="3" t="str">
        <f t="shared" si="1"/>
        <v/>
      </c>
      <c r="D21" s="3" t="str">
        <f t="shared" si="2"/>
        <v/>
      </c>
      <c r="E21" s="3" t="str">
        <f t="shared" si="3"/>
        <v/>
      </c>
      <c r="F21" s="3" t="str">
        <f t="shared" si="4"/>
        <v/>
      </c>
      <c r="G21" s="3" t="str">
        <f t="shared" si="5"/>
        <v/>
      </c>
      <c r="H21" s="3" t="str">
        <f t="shared" si="6"/>
        <v/>
      </c>
      <c r="I21" s="3" t="str">
        <f t="shared" si="7"/>
        <v/>
      </c>
      <c r="J21" s="3" t="str">
        <f t="shared" si="8"/>
        <v/>
      </c>
      <c r="K21" s="3" t="str">
        <f t="shared" si="9"/>
        <v/>
      </c>
      <c r="L21" s="3" t="str">
        <f t="shared" si="10"/>
        <v/>
      </c>
      <c r="M21" s="1" t="s">
        <v>115</v>
      </c>
      <c r="N21" s="1" t="s">
        <v>0</v>
      </c>
      <c r="O21" s="1" t="s">
        <v>175</v>
      </c>
      <c r="P21" s="1" t="s">
        <v>65</v>
      </c>
      <c r="Q21" s="1" t="s">
        <v>176</v>
      </c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</row>
    <row r="22" spans="1:41" ht="24.95" customHeight="1" x14ac:dyDescent="0.3">
      <c r="A22" s="3">
        <v>20</v>
      </c>
      <c r="B22" s="3" t="str">
        <f t="shared" si="0"/>
        <v>O</v>
      </c>
      <c r="C22" s="3" t="str">
        <f t="shared" si="1"/>
        <v/>
      </c>
      <c r="D22" s="3" t="str">
        <f t="shared" si="2"/>
        <v/>
      </c>
      <c r="E22" s="3" t="str">
        <f t="shared" si="3"/>
        <v/>
      </c>
      <c r="F22" s="3" t="str">
        <f t="shared" si="4"/>
        <v/>
      </c>
      <c r="G22" s="3" t="str">
        <f t="shared" si="5"/>
        <v/>
      </c>
      <c r="H22" s="3" t="str">
        <f t="shared" si="6"/>
        <v/>
      </c>
      <c r="I22" s="3" t="str">
        <f t="shared" si="7"/>
        <v/>
      </c>
      <c r="J22" s="3" t="str">
        <f t="shared" si="8"/>
        <v/>
      </c>
      <c r="K22" s="3" t="str">
        <f t="shared" si="9"/>
        <v/>
      </c>
      <c r="L22" s="3" t="str">
        <f t="shared" si="10"/>
        <v/>
      </c>
      <c r="M22" s="1" t="s">
        <v>116</v>
      </c>
      <c r="N22" s="1" t="s">
        <v>0</v>
      </c>
      <c r="O22" s="1" t="s">
        <v>175</v>
      </c>
      <c r="P22" s="1" t="s">
        <v>17</v>
      </c>
      <c r="Q22" s="1" t="s">
        <v>182</v>
      </c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</row>
    <row r="23" spans="1:41" ht="24.95" customHeight="1" x14ac:dyDescent="0.3">
      <c r="A23" s="3">
        <v>21</v>
      </c>
      <c r="B23" s="3" t="str">
        <f t="shared" si="0"/>
        <v>O</v>
      </c>
      <c r="C23" s="3" t="str">
        <f t="shared" si="1"/>
        <v/>
      </c>
      <c r="D23" s="3" t="str">
        <f t="shared" si="2"/>
        <v/>
      </c>
      <c r="E23" s="3" t="str">
        <f t="shared" si="3"/>
        <v/>
      </c>
      <c r="F23" s="3" t="str">
        <f t="shared" si="4"/>
        <v/>
      </c>
      <c r="G23" s="3" t="str">
        <f t="shared" si="5"/>
        <v/>
      </c>
      <c r="H23" s="3" t="str">
        <f t="shared" si="6"/>
        <v/>
      </c>
      <c r="I23" s="3" t="str">
        <f t="shared" si="7"/>
        <v/>
      </c>
      <c r="J23" s="3" t="str">
        <f t="shared" si="8"/>
        <v/>
      </c>
      <c r="K23" s="3" t="str">
        <f t="shared" si="9"/>
        <v/>
      </c>
      <c r="L23" s="3" t="str">
        <f t="shared" si="10"/>
        <v/>
      </c>
      <c r="M23" s="1" t="s">
        <v>158</v>
      </c>
      <c r="N23" s="1" t="s">
        <v>0</v>
      </c>
      <c r="O23" s="1" t="s">
        <v>175</v>
      </c>
      <c r="P23" s="1" t="s">
        <v>77</v>
      </c>
      <c r="Q23" s="1" t="s">
        <v>255</v>
      </c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</row>
    <row r="24" spans="1:41" ht="24.95" customHeight="1" x14ac:dyDescent="0.3">
      <c r="A24" s="3">
        <v>22</v>
      </c>
      <c r="B24" s="3" t="str">
        <f t="shared" si="0"/>
        <v>O</v>
      </c>
      <c r="C24" s="3" t="str">
        <f t="shared" si="1"/>
        <v/>
      </c>
      <c r="D24" s="3" t="str">
        <f t="shared" si="2"/>
        <v/>
      </c>
      <c r="E24" s="3" t="str">
        <f t="shared" si="3"/>
        <v/>
      </c>
      <c r="F24" s="3" t="str">
        <f t="shared" si="4"/>
        <v/>
      </c>
      <c r="G24" s="3" t="str">
        <f t="shared" si="5"/>
        <v/>
      </c>
      <c r="H24" s="3" t="str">
        <f t="shared" si="6"/>
        <v/>
      </c>
      <c r="I24" s="3" t="str">
        <f t="shared" si="7"/>
        <v/>
      </c>
      <c r="J24" s="3" t="str">
        <f t="shared" si="8"/>
        <v/>
      </c>
      <c r="K24" s="3" t="str">
        <f t="shared" si="9"/>
        <v/>
      </c>
      <c r="L24" s="3" t="str">
        <f t="shared" si="10"/>
        <v/>
      </c>
      <c r="M24" s="1" t="s">
        <v>147</v>
      </c>
      <c r="N24" s="1" t="s">
        <v>0</v>
      </c>
      <c r="O24" s="1" t="s">
        <v>175</v>
      </c>
      <c r="P24" s="1" t="s">
        <v>13</v>
      </c>
      <c r="Q24" s="1" t="s">
        <v>247</v>
      </c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</row>
    <row r="25" spans="1:41" ht="24.95" customHeight="1" x14ac:dyDescent="0.3">
      <c r="A25" s="3">
        <v>23</v>
      </c>
      <c r="B25" s="3" t="str">
        <f t="shared" si="0"/>
        <v>O</v>
      </c>
      <c r="C25" s="3" t="str">
        <f t="shared" si="1"/>
        <v/>
      </c>
      <c r="D25" s="3" t="str">
        <f t="shared" si="2"/>
        <v/>
      </c>
      <c r="E25" s="3" t="str">
        <f t="shared" si="3"/>
        <v/>
      </c>
      <c r="F25" s="3" t="str">
        <f t="shared" si="4"/>
        <v/>
      </c>
      <c r="G25" s="3" t="str">
        <f t="shared" si="5"/>
        <v/>
      </c>
      <c r="H25" s="3" t="str">
        <f t="shared" si="6"/>
        <v/>
      </c>
      <c r="I25" s="3" t="str">
        <f t="shared" si="7"/>
        <v/>
      </c>
      <c r="J25" s="3" t="str">
        <f t="shared" si="8"/>
        <v/>
      </c>
      <c r="K25" s="3" t="str">
        <f t="shared" si="9"/>
        <v/>
      </c>
      <c r="L25" s="3" t="str">
        <f t="shared" si="10"/>
        <v/>
      </c>
      <c r="M25" s="1" t="s">
        <v>156</v>
      </c>
      <c r="N25" s="1" t="s">
        <v>0</v>
      </c>
      <c r="O25" s="1" t="s">
        <v>175</v>
      </c>
      <c r="P25" s="1" t="s">
        <v>45</v>
      </c>
      <c r="Q25" s="1" t="s">
        <v>252</v>
      </c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</row>
    <row r="26" spans="1:41" ht="24.95" customHeight="1" x14ac:dyDescent="0.3">
      <c r="A26" s="3">
        <v>24</v>
      </c>
      <c r="B26" s="3" t="str">
        <f t="shared" si="0"/>
        <v/>
      </c>
      <c r="C26" s="3" t="str">
        <f t="shared" si="1"/>
        <v/>
      </c>
      <c r="D26" s="3" t="str">
        <f t="shared" si="2"/>
        <v>O</v>
      </c>
      <c r="E26" s="3" t="str">
        <f t="shared" si="3"/>
        <v/>
      </c>
      <c r="F26" s="3" t="str">
        <f t="shared" si="4"/>
        <v/>
      </c>
      <c r="G26" s="3" t="str">
        <f t="shared" si="5"/>
        <v/>
      </c>
      <c r="H26" s="3" t="str">
        <f t="shared" si="6"/>
        <v/>
      </c>
      <c r="I26" s="3" t="str">
        <f t="shared" si="7"/>
        <v/>
      </c>
      <c r="J26" s="3" t="str">
        <f t="shared" si="8"/>
        <v/>
      </c>
      <c r="K26" s="3" t="str">
        <f t="shared" si="9"/>
        <v/>
      </c>
      <c r="L26" s="3" t="str">
        <f t="shared" si="10"/>
        <v/>
      </c>
      <c r="M26" s="1" t="s">
        <v>148</v>
      </c>
      <c r="N26" s="1" t="s">
        <v>0</v>
      </c>
      <c r="O26" s="1" t="s">
        <v>166</v>
      </c>
      <c r="P26" s="1" t="s">
        <v>9</v>
      </c>
      <c r="Q26" s="1" t="s">
        <v>248</v>
      </c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</row>
    <row r="27" spans="1:41" ht="24.95" customHeight="1" x14ac:dyDescent="0.3">
      <c r="A27" s="3">
        <v>25</v>
      </c>
      <c r="B27" s="3" t="str">
        <f t="shared" si="0"/>
        <v/>
      </c>
      <c r="C27" s="3" t="str">
        <f t="shared" si="1"/>
        <v/>
      </c>
      <c r="D27" s="3" t="str">
        <f t="shared" si="2"/>
        <v>O</v>
      </c>
      <c r="E27" s="3" t="str">
        <f t="shared" si="3"/>
        <v/>
      </c>
      <c r="F27" s="3" t="str">
        <f t="shared" si="4"/>
        <v/>
      </c>
      <c r="G27" s="3" t="str">
        <f t="shared" si="5"/>
        <v/>
      </c>
      <c r="H27" s="3" t="str">
        <f t="shared" si="6"/>
        <v/>
      </c>
      <c r="I27" s="3" t="str">
        <f t="shared" si="7"/>
        <v/>
      </c>
      <c r="J27" s="3" t="str">
        <f t="shared" si="8"/>
        <v/>
      </c>
      <c r="K27" s="3" t="str">
        <f t="shared" si="9"/>
        <v/>
      </c>
      <c r="L27" s="3" t="str">
        <f t="shared" si="10"/>
        <v/>
      </c>
      <c r="M27" s="1" t="s">
        <v>153</v>
      </c>
      <c r="N27" s="1" t="s">
        <v>0</v>
      </c>
      <c r="O27" s="1" t="s">
        <v>166</v>
      </c>
      <c r="P27" s="1" t="s">
        <v>12</v>
      </c>
      <c r="Q27" s="1" t="s">
        <v>261</v>
      </c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</row>
    <row r="28" spans="1:41" ht="24.95" customHeight="1" x14ac:dyDescent="0.3">
      <c r="A28" s="3">
        <v>26</v>
      </c>
      <c r="B28" s="3" t="str">
        <f t="shared" si="0"/>
        <v/>
      </c>
      <c r="C28" s="3" t="str">
        <f t="shared" si="1"/>
        <v/>
      </c>
      <c r="D28" s="3" t="str">
        <f t="shared" si="2"/>
        <v>O</v>
      </c>
      <c r="E28" s="3" t="str">
        <f t="shared" si="3"/>
        <v/>
      </c>
      <c r="F28" s="3" t="str">
        <f t="shared" si="4"/>
        <v/>
      </c>
      <c r="G28" s="3" t="str">
        <f t="shared" si="5"/>
        <v/>
      </c>
      <c r="H28" s="3" t="str">
        <f t="shared" si="6"/>
        <v/>
      </c>
      <c r="I28" s="3" t="str">
        <f t="shared" si="7"/>
        <v>O</v>
      </c>
      <c r="J28" s="3" t="str">
        <f t="shared" si="8"/>
        <v/>
      </c>
      <c r="K28" s="3" t="str">
        <f t="shared" si="9"/>
        <v/>
      </c>
      <c r="L28" s="3" t="str">
        <f t="shared" si="10"/>
        <v/>
      </c>
      <c r="M28" s="1" t="s">
        <v>90</v>
      </c>
      <c r="N28" s="1" t="s">
        <v>0</v>
      </c>
      <c r="O28" s="1" t="s">
        <v>166</v>
      </c>
      <c r="P28" s="1" t="s">
        <v>8</v>
      </c>
      <c r="Q28" s="1" t="s">
        <v>169</v>
      </c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</row>
    <row r="29" spans="1:41" ht="24.95" customHeight="1" x14ac:dyDescent="0.3">
      <c r="A29" s="3">
        <v>27</v>
      </c>
      <c r="B29" s="3" t="str">
        <f t="shared" si="0"/>
        <v/>
      </c>
      <c r="C29" s="3" t="str">
        <f t="shared" si="1"/>
        <v/>
      </c>
      <c r="D29" s="3" t="str">
        <f t="shared" si="2"/>
        <v>O</v>
      </c>
      <c r="E29" s="3" t="str">
        <f t="shared" si="3"/>
        <v/>
      </c>
      <c r="F29" s="3" t="str">
        <f t="shared" si="4"/>
        <v/>
      </c>
      <c r="G29" s="3" t="str">
        <f t="shared" si="5"/>
        <v/>
      </c>
      <c r="H29" s="3" t="str">
        <f t="shared" si="6"/>
        <v/>
      </c>
      <c r="I29" s="3" t="str">
        <f t="shared" si="7"/>
        <v/>
      </c>
      <c r="J29" s="3" t="str">
        <f t="shared" si="8"/>
        <v/>
      </c>
      <c r="K29" s="3" t="str">
        <f t="shared" si="9"/>
        <v/>
      </c>
      <c r="L29" s="3" t="str">
        <f t="shared" si="10"/>
        <v/>
      </c>
      <c r="M29" s="1" t="s">
        <v>145</v>
      </c>
      <c r="N29" s="1" t="s">
        <v>0</v>
      </c>
      <c r="O29" s="1" t="s">
        <v>166</v>
      </c>
      <c r="P29" s="1" t="s">
        <v>67</v>
      </c>
      <c r="Q29" s="1" t="s">
        <v>245</v>
      </c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</row>
    <row r="30" spans="1:41" ht="24.95" customHeight="1" x14ac:dyDescent="0.3">
      <c r="A30" s="3">
        <v>28</v>
      </c>
      <c r="B30" s="3" t="str">
        <f t="shared" si="0"/>
        <v/>
      </c>
      <c r="C30" s="3" t="str">
        <f t="shared" si="1"/>
        <v/>
      </c>
      <c r="D30" s="3" t="str">
        <f t="shared" si="2"/>
        <v>O</v>
      </c>
      <c r="E30" s="3" t="str">
        <f t="shared" si="3"/>
        <v/>
      </c>
      <c r="F30" s="3" t="str">
        <f t="shared" si="4"/>
        <v/>
      </c>
      <c r="G30" s="3" t="str">
        <f t="shared" si="5"/>
        <v/>
      </c>
      <c r="H30" s="3" t="str">
        <f t="shared" si="6"/>
        <v/>
      </c>
      <c r="I30" s="3" t="str">
        <f t="shared" si="7"/>
        <v/>
      </c>
      <c r="J30" s="3" t="str">
        <f t="shared" si="8"/>
        <v/>
      </c>
      <c r="K30" s="3" t="str">
        <f t="shared" si="9"/>
        <v/>
      </c>
      <c r="L30" s="3" t="str">
        <f t="shared" si="10"/>
        <v/>
      </c>
      <c r="M30" s="1" t="s">
        <v>119</v>
      </c>
      <c r="N30" s="1" t="s">
        <v>0</v>
      </c>
      <c r="O30" s="1" t="s">
        <v>166</v>
      </c>
      <c r="P30" s="1" t="s">
        <v>35</v>
      </c>
      <c r="Q30" s="1" t="s">
        <v>198</v>
      </c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</row>
    <row r="31" spans="1:41" ht="24.95" customHeight="1" x14ac:dyDescent="0.3">
      <c r="A31" s="3">
        <v>29</v>
      </c>
      <c r="B31" s="3" t="str">
        <f t="shared" si="0"/>
        <v/>
      </c>
      <c r="C31" s="3" t="str">
        <f t="shared" si="1"/>
        <v/>
      </c>
      <c r="D31" s="3" t="str">
        <f t="shared" si="2"/>
        <v>O</v>
      </c>
      <c r="E31" s="3" t="str">
        <f t="shared" si="3"/>
        <v/>
      </c>
      <c r="F31" s="3" t="str">
        <f t="shared" si="4"/>
        <v/>
      </c>
      <c r="G31" s="3" t="str">
        <f t="shared" si="5"/>
        <v/>
      </c>
      <c r="H31" s="3" t="str">
        <f t="shared" si="6"/>
        <v/>
      </c>
      <c r="I31" s="3" t="str">
        <f t="shared" si="7"/>
        <v/>
      </c>
      <c r="J31" s="3" t="str">
        <f t="shared" si="8"/>
        <v/>
      </c>
      <c r="K31" s="3" t="str">
        <f t="shared" si="9"/>
        <v/>
      </c>
      <c r="L31" s="3" t="str">
        <f t="shared" si="10"/>
        <v/>
      </c>
      <c r="M31" s="1" t="s">
        <v>100</v>
      </c>
      <c r="N31" s="1" t="s">
        <v>0</v>
      </c>
      <c r="O31" s="1" t="s">
        <v>199</v>
      </c>
      <c r="P31" s="1" t="s">
        <v>39</v>
      </c>
      <c r="Q31" s="1" t="s">
        <v>200</v>
      </c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</row>
    <row r="32" spans="1:41" ht="24.95" customHeight="1" x14ac:dyDescent="0.3">
      <c r="A32" s="3">
        <v>30</v>
      </c>
      <c r="B32" s="3" t="str">
        <f t="shared" si="0"/>
        <v/>
      </c>
      <c r="C32" s="3" t="str">
        <f t="shared" si="1"/>
        <v/>
      </c>
      <c r="D32" s="3" t="str">
        <f t="shared" si="2"/>
        <v>O</v>
      </c>
      <c r="E32" s="3" t="str">
        <f t="shared" si="3"/>
        <v/>
      </c>
      <c r="F32" s="3" t="str">
        <f t="shared" si="4"/>
        <v/>
      </c>
      <c r="G32" s="3" t="str">
        <f t="shared" si="5"/>
        <v/>
      </c>
      <c r="H32" s="3" t="str">
        <f t="shared" si="6"/>
        <v/>
      </c>
      <c r="I32" s="3" t="str">
        <f t="shared" si="7"/>
        <v>O</v>
      </c>
      <c r="J32" s="3" t="str">
        <f t="shared" si="8"/>
        <v/>
      </c>
      <c r="K32" s="3" t="str">
        <f t="shared" si="9"/>
        <v/>
      </c>
      <c r="L32" s="3" t="str">
        <f t="shared" si="10"/>
        <v/>
      </c>
      <c r="M32" s="1" t="s">
        <v>112</v>
      </c>
      <c r="N32" s="1" t="s">
        <v>0</v>
      </c>
      <c r="O32" s="1" t="s">
        <v>199</v>
      </c>
      <c r="P32" s="1" t="s">
        <v>38</v>
      </c>
      <c r="Q32" s="1" t="s">
        <v>231</v>
      </c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</row>
    <row r="33" spans="1:41" ht="24.95" customHeight="1" x14ac:dyDescent="0.3">
      <c r="A33" s="3">
        <v>31</v>
      </c>
      <c r="B33" s="3" t="str">
        <f t="shared" si="0"/>
        <v/>
      </c>
      <c r="C33" s="3" t="str">
        <f t="shared" si="1"/>
        <v/>
      </c>
      <c r="D33" s="3" t="str">
        <f t="shared" si="2"/>
        <v>O</v>
      </c>
      <c r="E33" s="3" t="str">
        <f t="shared" si="3"/>
        <v/>
      </c>
      <c r="F33" s="3" t="str">
        <f t="shared" si="4"/>
        <v/>
      </c>
      <c r="G33" s="3" t="str">
        <f t="shared" si="5"/>
        <v/>
      </c>
      <c r="H33" s="3" t="str">
        <f t="shared" si="6"/>
        <v/>
      </c>
      <c r="I33" s="3" t="str">
        <f t="shared" si="7"/>
        <v/>
      </c>
      <c r="J33" s="3" t="str">
        <f t="shared" si="8"/>
        <v/>
      </c>
      <c r="K33" s="3" t="str">
        <f t="shared" si="9"/>
        <v/>
      </c>
      <c r="L33" s="3" t="str">
        <f t="shared" si="10"/>
        <v/>
      </c>
      <c r="M33" s="1" t="s">
        <v>108</v>
      </c>
      <c r="N33" s="1" t="s">
        <v>0</v>
      </c>
      <c r="O33" s="1" t="s">
        <v>199</v>
      </c>
      <c r="P33" s="1" t="s">
        <v>16</v>
      </c>
      <c r="Q33" s="1" t="s">
        <v>214</v>
      </c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</row>
    <row r="34" spans="1:41" ht="24.95" customHeight="1" x14ac:dyDescent="0.3">
      <c r="A34" s="3">
        <v>32</v>
      </c>
      <c r="B34" s="3" t="str">
        <f t="shared" si="0"/>
        <v/>
      </c>
      <c r="C34" s="3" t="str">
        <f t="shared" si="1"/>
        <v/>
      </c>
      <c r="D34" s="3" t="str">
        <f t="shared" si="2"/>
        <v>O</v>
      </c>
      <c r="E34" s="3" t="str">
        <f t="shared" si="3"/>
        <v/>
      </c>
      <c r="F34" s="3" t="str">
        <f t="shared" si="4"/>
        <v/>
      </c>
      <c r="G34" s="3" t="str">
        <f t="shared" si="5"/>
        <v/>
      </c>
      <c r="H34" s="3" t="str">
        <f t="shared" si="6"/>
        <v/>
      </c>
      <c r="I34" s="3" t="str">
        <f t="shared" si="7"/>
        <v/>
      </c>
      <c r="J34" s="3" t="str">
        <f t="shared" si="8"/>
        <v/>
      </c>
      <c r="K34" s="3" t="str">
        <f t="shared" si="9"/>
        <v/>
      </c>
      <c r="L34" s="3" t="str">
        <f t="shared" si="10"/>
        <v/>
      </c>
      <c r="M34" s="1" t="s">
        <v>101</v>
      </c>
      <c r="N34" s="1" t="s">
        <v>0</v>
      </c>
      <c r="O34" s="1" t="s">
        <v>199</v>
      </c>
      <c r="P34" s="1" t="s">
        <v>55</v>
      </c>
      <c r="Q34" s="1" t="s">
        <v>201</v>
      </c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</row>
    <row r="35" spans="1:41" ht="24.95" customHeight="1" x14ac:dyDescent="0.3">
      <c r="A35" s="3">
        <v>33</v>
      </c>
      <c r="B35" s="3" t="str">
        <f t="shared" ref="B35:B66" si="11">IF(COUNTIF(O35:P35,"*절삭*"),"O","")</f>
        <v/>
      </c>
      <c r="C35" s="3" t="str">
        <f t="shared" ref="C35:C66" si="12">IF(COUNTIF(O35:P35,"*주물*"),"O",IF(COUNTIF(O35:P35,"*야금*"),"O",IF(COUNTIF(O35:P35,"*다이캐스팅*"),"O",IF(COUNTIF(O35:P35,"*주조*"),"O",""))))</f>
        <v/>
      </c>
      <c r="D35" s="3" t="str">
        <f t="shared" ref="D35:D66" si="13">IF(COUNTIF(O35:P35,"*압연*"),"O",IF(COUNTIF(O35:P35,"*단조*"),"O",IF(COUNTIF(O35:P35,"*압형*"),"O",IF(COUNTIF(O35:P35,"*압출*"),"O",IF(COUNTIF(O35:P35,"*강관*"),"O","")))))</f>
        <v/>
      </c>
      <c r="E35" s="3" t="str">
        <f t="shared" ref="E35:E66" si="14">IF(COUNTIF(O35:P35,"*플라스틱*"),"O",IF(COUNTIF(O35:P35,"*사출*"),"O",""))</f>
        <v>O</v>
      </c>
      <c r="F35" s="3" t="str">
        <f t="shared" ref="F35:F66" si="15">IF(COUNTIF(O35:P35,"*도색*"),"O",IF(COUNTIF(O35:P35,"*도장*"),"O",IF(COUNTIF(O35:P35,"*표면처리*"),"O",IF(COUNTIF(O35:P35,"*열처리*"),"O",""))))</f>
        <v/>
      </c>
      <c r="G35" s="3" t="str">
        <f t="shared" ref="G35:G66" si="16">IF(COUNTIF(O35:P35,"*도금*"),"O","")</f>
        <v/>
      </c>
      <c r="H35" s="3" t="str">
        <f t="shared" ref="H35:H66" si="17">IF(COUNTIF(O35:P35,"*금형*"),"O","")</f>
        <v/>
      </c>
      <c r="I35" s="3" t="str">
        <f t="shared" ref="I35:I66" si="18">IF(COUNTIF(O35:P35,"*지그*"),"O",IF(COUNTIF(O35:P35,"*부품*"),"O",""))</f>
        <v>O</v>
      </c>
      <c r="J35" s="3" t="str">
        <f t="shared" ref="J35:J66" si="19">IF(COUNTIF(O35:P35,"*조립*"),"O",IF(COUNTIF(O35:P35,"*포장*"),"O",""))</f>
        <v>O</v>
      </c>
      <c r="K35" s="3" t="str">
        <f t="shared" ref="K35:K66" si="20">IF(COUNTIF(O35:P35,"*성능*"),"O",IF(COUNTIF(O35:P35,"*평가*"),"O",IF(COUNTIF(O35:P35,"*검사*"),"O",IF(COUNTIF(O35:P35,"*시험*"),"O",""))))</f>
        <v/>
      </c>
      <c r="L35" s="3" t="str">
        <f t="shared" ref="L35:L66" si="21">IF(COUNTIF(B35:K35,"*O*"),"","O")</f>
        <v/>
      </c>
      <c r="M35" s="1" t="s">
        <v>97</v>
      </c>
      <c r="N35" s="1" t="s">
        <v>0</v>
      </c>
      <c r="O35" s="1" t="s">
        <v>190</v>
      </c>
      <c r="P35" s="1" t="s">
        <v>40</v>
      </c>
      <c r="Q35" s="1" t="s">
        <v>191</v>
      </c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</row>
    <row r="36" spans="1:41" ht="24.95" customHeight="1" x14ac:dyDescent="0.3">
      <c r="A36" s="3">
        <v>34</v>
      </c>
      <c r="B36" s="3" t="str">
        <f t="shared" si="11"/>
        <v/>
      </c>
      <c r="C36" s="3" t="str">
        <f t="shared" si="12"/>
        <v/>
      </c>
      <c r="D36" s="3" t="str">
        <f t="shared" si="13"/>
        <v/>
      </c>
      <c r="E36" s="3" t="str">
        <f t="shared" si="14"/>
        <v>O</v>
      </c>
      <c r="F36" s="3" t="str">
        <f t="shared" si="15"/>
        <v/>
      </c>
      <c r="G36" s="3" t="str">
        <f t="shared" si="16"/>
        <v/>
      </c>
      <c r="H36" s="3" t="str">
        <f t="shared" si="17"/>
        <v>O</v>
      </c>
      <c r="I36" s="3" t="str">
        <f t="shared" si="18"/>
        <v>O</v>
      </c>
      <c r="J36" s="3" t="str">
        <f t="shared" si="19"/>
        <v>O</v>
      </c>
      <c r="K36" s="3" t="str">
        <f t="shared" si="20"/>
        <v/>
      </c>
      <c r="L36" s="3" t="str">
        <f t="shared" si="21"/>
        <v/>
      </c>
      <c r="M36" s="1" t="s">
        <v>120</v>
      </c>
      <c r="N36" s="1" t="s">
        <v>0</v>
      </c>
      <c r="O36" s="1" t="s">
        <v>190</v>
      </c>
      <c r="P36" s="1" t="s">
        <v>11</v>
      </c>
      <c r="Q36" s="1" t="s">
        <v>205</v>
      </c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</row>
    <row r="37" spans="1:41" ht="24.95" customHeight="1" x14ac:dyDescent="0.3">
      <c r="A37" s="3">
        <v>35</v>
      </c>
      <c r="B37" s="3" t="str">
        <f t="shared" si="11"/>
        <v/>
      </c>
      <c r="C37" s="3" t="str">
        <f t="shared" si="12"/>
        <v/>
      </c>
      <c r="D37" s="3" t="str">
        <f t="shared" si="13"/>
        <v/>
      </c>
      <c r="E37" s="3" t="str">
        <f t="shared" si="14"/>
        <v>O</v>
      </c>
      <c r="F37" s="3" t="str">
        <f t="shared" si="15"/>
        <v/>
      </c>
      <c r="G37" s="3" t="str">
        <f t="shared" si="16"/>
        <v/>
      </c>
      <c r="H37" s="3" t="str">
        <f t="shared" si="17"/>
        <v/>
      </c>
      <c r="I37" s="3" t="str">
        <f t="shared" si="18"/>
        <v/>
      </c>
      <c r="J37" s="3" t="str">
        <f t="shared" si="19"/>
        <v>O</v>
      </c>
      <c r="K37" s="3" t="str">
        <f t="shared" si="20"/>
        <v/>
      </c>
      <c r="L37" s="3" t="str">
        <f t="shared" si="21"/>
        <v/>
      </c>
      <c r="M37" s="1" t="s">
        <v>134</v>
      </c>
      <c r="N37" s="1" t="s">
        <v>0</v>
      </c>
      <c r="O37" s="1" t="s">
        <v>190</v>
      </c>
      <c r="P37" s="1" t="s">
        <v>41</v>
      </c>
      <c r="Q37" s="1" t="s">
        <v>230</v>
      </c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</row>
    <row r="38" spans="1:41" ht="24.95" customHeight="1" x14ac:dyDescent="0.3">
      <c r="A38" s="3">
        <v>36</v>
      </c>
      <c r="B38" s="3" t="str">
        <f t="shared" si="11"/>
        <v/>
      </c>
      <c r="C38" s="3" t="str">
        <f t="shared" si="12"/>
        <v/>
      </c>
      <c r="D38" s="3" t="str">
        <f t="shared" si="13"/>
        <v/>
      </c>
      <c r="E38" s="3" t="str">
        <f t="shared" si="14"/>
        <v/>
      </c>
      <c r="F38" s="3" t="str">
        <f t="shared" si="15"/>
        <v/>
      </c>
      <c r="G38" s="3" t="str">
        <f t="shared" si="16"/>
        <v/>
      </c>
      <c r="H38" s="3" t="str">
        <f t="shared" si="17"/>
        <v/>
      </c>
      <c r="I38" s="3" t="str">
        <f t="shared" si="18"/>
        <v/>
      </c>
      <c r="J38" s="3" t="str">
        <f t="shared" si="19"/>
        <v/>
      </c>
      <c r="K38" s="3" t="str">
        <f t="shared" si="20"/>
        <v>O</v>
      </c>
      <c r="L38" s="3" t="str">
        <f t="shared" si="21"/>
        <v/>
      </c>
      <c r="M38" s="1" t="s">
        <v>91</v>
      </c>
      <c r="N38" s="1" t="s">
        <v>0</v>
      </c>
      <c r="O38" s="1" t="s">
        <v>170</v>
      </c>
      <c r="P38" s="1" t="s">
        <v>44</v>
      </c>
      <c r="Q38" s="1" t="s">
        <v>171</v>
      </c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</row>
    <row r="39" spans="1:41" ht="24.95" customHeight="1" x14ac:dyDescent="0.3">
      <c r="A39" s="3">
        <v>37</v>
      </c>
      <c r="B39" s="3" t="str">
        <f t="shared" si="11"/>
        <v/>
      </c>
      <c r="C39" s="3" t="str">
        <f t="shared" si="12"/>
        <v>O</v>
      </c>
      <c r="D39" s="3" t="str">
        <f t="shared" si="13"/>
        <v/>
      </c>
      <c r="E39" s="3" t="str">
        <f t="shared" si="14"/>
        <v/>
      </c>
      <c r="F39" s="3" t="str">
        <f t="shared" si="15"/>
        <v/>
      </c>
      <c r="G39" s="3" t="str">
        <f t="shared" si="16"/>
        <v/>
      </c>
      <c r="H39" s="3" t="str">
        <f t="shared" si="17"/>
        <v/>
      </c>
      <c r="I39" s="3" t="str">
        <f t="shared" si="18"/>
        <v/>
      </c>
      <c r="J39" s="3" t="str">
        <f t="shared" si="19"/>
        <v/>
      </c>
      <c r="K39" s="3" t="str">
        <f t="shared" si="20"/>
        <v/>
      </c>
      <c r="L39" s="3" t="str">
        <f t="shared" si="21"/>
        <v/>
      </c>
      <c r="M39" s="1" t="s">
        <v>104</v>
      </c>
      <c r="N39" s="1" t="s">
        <v>0</v>
      </c>
      <c r="O39" s="1" t="s">
        <v>180</v>
      </c>
      <c r="P39" s="1" t="s">
        <v>15</v>
      </c>
      <c r="Q39" s="1" t="s">
        <v>207</v>
      </c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</row>
    <row r="40" spans="1:41" ht="24.95" customHeight="1" x14ac:dyDescent="0.3">
      <c r="A40" s="3">
        <v>38</v>
      </c>
      <c r="B40" s="3" t="str">
        <f t="shared" si="11"/>
        <v/>
      </c>
      <c r="C40" s="3" t="str">
        <f t="shared" si="12"/>
        <v/>
      </c>
      <c r="D40" s="3" t="str">
        <f t="shared" si="13"/>
        <v/>
      </c>
      <c r="E40" s="3" t="str">
        <f t="shared" si="14"/>
        <v/>
      </c>
      <c r="F40" s="3" t="str">
        <f t="shared" si="15"/>
        <v>O</v>
      </c>
      <c r="G40" s="3" t="str">
        <f t="shared" si="16"/>
        <v>O</v>
      </c>
      <c r="H40" s="3" t="str">
        <f t="shared" si="17"/>
        <v/>
      </c>
      <c r="I40" s="3" t="str">
        <f t="shared" si="18"/>
        <v/>
      </c>
      <c r="J40" s="3" t="str">
        <f t="shared" si="19"/>
        <v/>
      </c>
      <c r="K40" s="3" t="str">
        <f t="shared" si="20"/>
        <v/>
      </c>
      <c r="L40" s="3" t="str">
        <f t="shared" si="21"/>
        <v/>
      </c>
      <c r="M40" s="1" t="s">
        <v>92</v>
      </c>
      <c r="N40" s="1" t="s">
        <v>0</v>
      </c>
      <c r="O40" s="1" t="s">
        <v>173</v>
      </c>
      <c r="P40" s="1" t="s">
        <v>34</v>
      </c>
      <c r="Q40" s="1" t="s">
        <v>174</v>
      </c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</row>
    <row r="41" spans="1:41" ht="24.95" customHeight="1" x14ac:dyDescent="0.3">
      <c r="A41" s="3">
        <v>39</v>
      </c>
      <c r="B41" s="3" t="str">
        <f t="shared" si="11"/>
        <v/>
      </c>
      <c r="C41" s="3" t="str">
        <f t="shared" si="12"/>
        <v/>
      </c>
      <c r="D41" s="3" t="str">
        <f t="shared" si="13"/>
        <v/>
      </c>
      <c r="E41" s="3" t="str">
        <f t="shared" si="14"/>
        <v/>
      </c>
      <c r="F41" s="3" t="str">
        <f t="shared" si="15"/>
        <v/>
      </c>
      <c r="G41" s="3" t="str">
        <f t="shared" si="16"/>
        <v>O</v>
      </c>
      <c r="H41" s="3" t="str">
        <f t="shared" si="17"/>
        <v/>
      </c>
      <c r="I41" s="3" t="str">
        <f t="shared" si="18"/>
        <v/>
      </c>
      <c r="J41" s="3" t="str">
        <f t="shared" si="19"/>
        <v/>
      </c>
      <c r="K41" s="3" t="str">
        <f t="shared" si="20"/>
        <v/>
      </c>
      <c r="L41" s="3" t="str">
        <f t="shared" si="21"/>
        <v/>
      </c>
      <c r="M41" s="1" t="s">
        <v>95</v>
      </c>
      <c r="N41" s="1" t="s">
        <v>0</v>
      </c>
      <c r="O41" s="1" t="s">
        <v>186</v>
      </c>
      <c r="P41" s="1" t="s">
        <v>54</v>
      </c>
      <c r="Q41" s="1" t="s">
        <v>187</v>
      </c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</row>
    <row r="42" spans="1:41" ht="24.95" customHeight="1" x14ac:dyDescent="0.3">
      <c r="A42" s="3">
        <v>40</v>
      </c>
      <c r="B42" s="3" t="str">
        <f t="shared" si="11"/>
        <v/>
      </c>
      <c r="C42" s="3" t="str">
        <f t="shared" si="12"/>
        <v/>
      </c>
      <c r="D42" s="3" t="str">
        <f t="shared" si="13"/>
        <v/>
      </c>
      <c r="E42" s="3" t="str">
        <f t="shared" si="14"/>
        <v/>
      </c>
      <c r="F42" s="3" t="str">
        <f t="shared" si="15"/>
        <v>O</v>
      </c>
      <c r="G42" s="3" t="str">
        <f t="shared" si="16"/>
        <v>O</v>
      </c>
      <c r="H42" s="3" t="str">
        <f t="shared" si="17"/>
        <v/>
      </c>
      <c r="I42" s="3" t="str">
        <f t="shared" si="18"/>
        <v/>
      </c>
      <c r="J42" s="3" t="str">
        <f t="shared" si="19"/>
        <v/>
      </c>
      <c r="K42" s="3" t="str">
        <f t="shared" si="20"/>
        <v/>
      </c>
      <c r="L42" s="3" t="str">
        <f t="shared" si="21"/>
        <v/>
      </c>
      <c r="M42" s="1" t="s">
        <v>161</v>
      </c>
      <c r="N42" s="1" t="s">
        <v>0</v>
      </c>
      <c r="O42" s="1" t="s">
        <v>186</v>
      </c>
      <c r="P42" s="1" t="s">
        <v>50</v>
      </c>
      <c r="Q42" s="1" t="s">
        <v>260</v>
      </c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</row>
    <row r="43" spans="1:41" ht="24.95" customHeight="1" x14ac:dyDescent="0.3">
      <c r="A43" s="3">
        <v>41</v>
      </c>
      <c r="B43" s="3" t="str">
        <f t="shared" si="11"/>
        <v/>
      </c>
      <c r="C43" s="3" t="str">
        <f t="shared" si="12"/>
        <v/>
      </c>
      <c r="D43" s="3" t="str">
        <f t="shared" si="13"/>
        <v/>
      </c>
      <c r="E43" s="3" t="str">
        <f t="shared" si="14"/>
        <v/>
      </c>
      <c r="F43" s="3" t="str">
        <f t="shared" si="15"/>
        <v/>
      </c>
      <c r="G43" s="3" t="str">
        <f t="shared" si="16"/>
        <v>O</v>
      </c>
      <c r="H43" s="3" t="str">
        <f t="shared" si="17"/>
        <v/>
      </c>
      <c r="I43" s="3" t="str">
        <f t="shared" si="18"/>
        <v/>
      </c>
      <c r="J43" s="3" t="str">
        <f t="shared" si="19"/>
        <v/>
      </c>
      <c r="K43" s="3" t="str">
        <f t="shared" si="20"/>
        <v/>
      </c>
      <c r="L43" s="3" t="str">
        <f t="shared" si="21"/>
        <v/>
      </c>
      <c r="M43" s="1" t="s">
        <v>109</v>
      </c>
      <c r="N43" s="1" t="s">
        <v>0</v>
      </c>
      <c r="O43" s="1" t="s">
        <v>186</v>
      </c>
      <c r="P43" s="1" t="s">
        <v>2</v>
      </c>
      <c r="Q43" s="1" t="s">
        <v>216</v>
      </c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</row>
    <row r="44" spans="1:41" ht="24.95" customHeight="1" x14ac:dyDescent="0.3">
      <c r="A44" s="3">
        <v>42</v>
      </c>
      <c r="B44" s="3" t="str">
        <f t="shared" si="11"/>
        <v/>
      </c>
      <c r="C44" s="3" t="str">
        <f t="shared" si="12"/>
        <v/>
      </c>
      <c r="D44" s="3" t="str">
        <f t="shared" si="13"/>
        <v/>
      </c>
      <c r="E44" s="3" t="str">
        <f t="shared" si="14"/>
        <v/>
      </c>
      <c r="F44" s="3" t="str">
        <f t="shared" si="15"/>
        <v>O</v>
      </c>
      <c r="G44" s="3" t="str">
        <f t="shared" si="16"/>
        <v>O</v>
      </c>
      <c r="H44" s="3" t="str">
        <f t="shared" si="17"/>
        <v/>
      </c>
      <c r="I44" s="3" t="str">
        <f t="shared" si="18"/>
        <v/>
      </c>
      <c r="J44" s="3" t="str">
        <f t="shared" si="19"/>
        <v/>
      </c>
      <c r="K44" s="3" t="str">
        <f t="shared" si="20"/>
        <v/>
      </c>
      <c r="L44" s="3" t="str">
        <f t="shared" si="21"/>
        <v/>
      </c>
      <c r="M44" s="1" t="s">
        <v>139</v>
      </c>
      <c r="N44" s="1" t="s">
        <v>0</v>
      </c>
      <c r="O44" s="1" t="s">
        <v>186</v>
      </c>
      <c r="P44" s="1" t="s">
        <v>42</v>
      </c>
      <c r="Q44" s="1" t="s">
        <v>239</v>
      </c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</row>
    <row r="45" spans="1:41" ht="24.95" customHeight="1" x14ac:dyDescent="0.3">
      <c r="A45" s="3">
        <v>43</v>
      </c>
      <c r="B45" s="3" t="str">
        <f t="shared" si="11"/>
        <v/>
      </c>
      <c r="C45" s="3" t="str">
        <f t="shared" si="12"/>
        <v/>
      </c>
      <c r="D45" s="3" t="str">
        <f t="shared" si="13"/>
        <v/>
      </c>
      <c r="E45" s="3" t="str">
        <f t="shared" si="14"/>
        <v/>
      </c>
      <c r="F45" s="3" t="str">
        <f t="shared" si="15"/>
        <v/>
      </c>
      <c r="G45" s="3" t="str">
        <f t="shared" si="16"/>
        <v>O</v>
      </c>
      <c r="H45" s="3" t="str">
        <f t="shared" si="17"/>
        <v/>
      </c>
      <c r="I45" s="3" t="str">
        <f t="shared" si="18"/>
        <v/>
      </c>
      <c r="J45" s="3" t="str">
        <f t="shared" si="19"/>
        <v/>
      </c>
      <c r="K45" s="3" t="str">
        <f t="shared" si="20"/>
        <v/>
      </c>
      <c r="L45" s="3" t="str">
        <f t="shared" si="21"/>
        <v/>
      </c>
      <c r="M45" s="1" t="s">
        <v>99</v>
      </c>
      <c r="N45" s="1" t="s">
        <v>0</v>
      </c>
      <c r="O45" s="1" t="s">
        <v>186</v>
      </c>
      <c r="P45" s="1" t="s">
        <v>33</v>
      </c>
      <c r="Q45" s="1" t="s">
        <v>195</v>
      </c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</row>
    <row r="46" spans="1:41" ht="24.95" customHeight="1" x14ac:dyDescent="0.3">
      <c r="A46" s="3">
        <v>44</v>
      </c>
      <c r="B46" s="3" t="str">
        <f t="shared" si="11"/>
        <v/>
      </c>
      <c r="C46" s="3" t="str">
        <f t="shared" si="12"/>
        <v/>
      </c>
      <c r="D46" s="3" t="str">
        <f t="shared" si="13"/>
        <v/>
      </c>
      <c r="E46" s="3" t="str">
        <f t="shared" si="14"/>
        <v/>
      </c>
      <c r="F46" s="3" t="str">
        <f t="shared" si="15"/>
        <v/>
      </c>
      <c r="G46" s="3" t="str">
        <f t="shared" si="16"/>
        <v>O</v>
      </c>
      <c r="H46" s="3" t="str">
        <f t="shared" si="17"/>
        <v/>
      </c>
      <c r="I46" s="3" t="str">
        <f t="shared" si="18"/>
        <v/>
      </c>
      <c r="J46" s="3" t="str">
        <f t="shared" si="19"/>
        <v/>
      </c>
      <c r="K46" s="3" t="str">
        <f t="shared" si="20"/>
        <v/>
      </c>
      <c r="L46" s="3" t="str">
        <f t="shared" si="21"/>
        <v/>
      </c>
      <c r="M46" s="1" t="s">
        <v>135</v>
      </c>
      <c r="N46" s="1" t="s">
        <v>0</v>
      </c>
      <c r="O46" s="1" t="s">
        <v>186</v>
      </c>
      <c r="P46" s="1" t="s">
        <v>26</v>
      </c>
      <c r="Q46" s="1" t="s">
        <v>232</v>
      </c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</row>
    <row r="47" spans="1:41" ht="24.95" customHeight="1" x14ac:dyDescent="0.3">
      <c r="A47" s="3">
        <v>45</v>
      </c>
      <c r="B47" s="3" t="str">
        <f t="shared" si="11"/>
        <v/>
      </c>
      <c r="C47" s="3" t="str">
        <f t="shared" si="12"/>
        <v/>
      </c>
      <c r="D47" s="3" t="str">
        <f t="shared" si="13"/>
        <v/>
      </c>
      <c r="E47" s="3" t="str">
        <f t="shared" si="14"/>
        <v/>
      </c>
      <c r="F47" s="3" t="str">
        <f t="shared" si="15"/>
        <v>O</v>
      </c>
      <c r="G47" s="3" t="str">
        <f t="shared" si="16"/>
        <v>O</v>
      </c>
      <c r="H47" s="3" t="str">
        <f t="shared" si="17"/>
        <v/>
      </c>
      <c r="I47" s="3" t="str">
        <f t="shared" si="18"/>
        <v/>
      </c>
      <c r="J47" s="3" t="str">
        <f t="shared" si="19"/>
        <v/>
      </c>
      <c r="K47" s="3" t="str">
        <f t="shared" si="20"/>
        <v/>
      </c>
      <c r="L47" s="3" t="str">
        <f t="shared" si="21"/>
        <v/>
      </c>
      <c r="M47" s="1" t="s">
        <v>133</v>
      </c>
      <c r="N47" s="1" t="s">
        <v>0</v>
      </c>
      <c r="O47" s="1" t="s">
        <v>186</v>
      </c>
      <c r="P47" s="1" t="s">
        <v>74</v>
      </c>
      <c r="Q47" s="1" t="s">
        <v>228</v>
      </c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</row>
    <row r="48" spans="1:41" ht="24.95" customHeight="1" x14ac:dyDescent="0.3">
      <c r="A48" s="3">
        <v>46</v>
      </c>
      <c r="B48" s="3" t="str">
        <f t="shared" si="11"/>
        <v/>
      </c>
      <c r="C48" s="3" t="str">
        <f t="shared" si="12"/>
        <v/>
      </c>
      <c r="D48" s="3" t="str">
        <f t="shared" si="13"/>
        <v/>
      </c>
      <c r="E48" s="3" t="str">
        <f t="shared" si="14"/>
        <v/>
      </c>
      <c r="F48" s="3" t="str">
        <f t="shared" si="15"/>
        <v>O</v>
      </c>
      <c r="G48" s="3" t="str">
        <f t="shared" si="16"/>
        <v>O</v>
      </c>
      <c r="H48" s="3" t="str">
        <f t="shared" si="17"/>
        <v/>
      </c>
      <c r="I48" s="3" t="str">
        <f t="shared" si="18"/>
        <v/>
      </c>
      <c r="J48" s="3" t="str">
        <f t="shared" si="19"/>
        <v/>
      </c>
      <c r="K48" s="3" t="str">
        <f t="shared" si="20"/>
        <v/>
      </c>
      <c r="L48" s="3" t="str">
        <f t="shared" si="21"/>
        <v/>
      </c>
      <c r="M48" s="1" t="s">
        <v>143</v>
      </c>
      <c r="N48" s="1" t="s">
        <v>0</v>
      </c>
      <c r="O48" s="1" t="s">
        <v>194</v>
      </c>
      <c r="P48" s="1" t="s">
        <v>52</v>
      </c>
      <c r="Q48" s="1" t="s">
        <v>243</v>
      </c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</row>
    <row r="49" spans="1:41" ht="24.95" customHeight="1" x14ac:dyDescent="0.3">
      <c r="A49" s="3">
        <v>47</v>
      </c>
      <c r="B49" s="3" t="str">
        <f t="shared" si="11"/>
        <v/>
      </c>
      <c r="C49" s="3" t="str">
        <f t="shared" si="12"/>
        <v/>
      </c>
      <c r="D49" s="3" t="str">
        <f t="shared" si="13"/>
        <v/>
      </c>
      <c r="E49" s="3" t="str">
        <f t="shared" si="14"/>
        <v/>
      </c>
      <c r="F49" s="3" t="str">
        <f t="shared" si="15"/>
        <v>O</v>
      </c>
      <c r="G49" s="3" t="str">
        <f t="shared" si="16"/>
        <v/>
      </c>
      <c r="H49" s="3" t="str">
        <f t="shared" si="17"/>
        <v/>
      </c>
      <c r="I49" s="3" t="str">
        <f t="shared" si="18"/>
        <v/>
      </c>
      <c r="J49" s="3" t="str">
        <f t="shared" si="19"/>
        <v/>
      </c>
      <c r="K49" s="3" t="str">
        <f t="shared" si="20"/>
        <v/>
      </c>
      <c r="L49" s="3" t="str">
        <f t="shared" si="21"/>
        <v/>
      </c>
      <c r="M49" s="1" t="s">
        <v>159</v>
      </c>
      <c r="N49" s="1" t="s">
        <v>0</v>
      </c>
      <c r="O49" s="1" t="s">
        <v>194</v>
      </c>
      <c r="P49" s="1" t="s">
        <v>75</v>
      </c>
      <c r="Q49" s="1" t="s">
        <v>258</v>
      </c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</row>
    <row r="50" spans="1:41" ht="24.95" customHeight="1" x14ac:dyDescent="0.3">
      <c r="A50" s="3">
        <v>48</v>
      </c>
      <c r="B50" s="3" t="str">
        <f t="shared" si="11"/>
        <v/>
      </c>
      <c r="C50" s="3" t="str">
        <f t="shared" si="12"/>
        <v/>
      </c>
      <c r="D50" s="3" t="str">
        <f t="shared" si="13"/>
        <v/>
      </c>
      <c r="E50" s="3" t="str">
        <f t="shared" si="14"/>
        <v/>
      </c>
      <c r="F50" s="3" t="str">
        <f t="shared" si="15"/>
        <v>O</v>
      </c>
      <c r="G50" s="3" t="str">
        <f t="shared" si="16"/>
        <v/>
      </c>
      <c r="H50" s="3" t="str">
        <f t="shared" si="17"/>
        <v/>
      </c>
      <c r="I50" s="3" t="str">
        <f t="shared" si="18"/>
        <v/>
      </c>
      <c r="J50" s="3" t="str">
        <f t="shared" si="19"/>
        <v/>
      </c>
      <c r="K50" s="3" t="str">
        <f t="shared" si="20"/>
        <v/>
      </c>
      <c r="L50" s="3" t="str">
        <f t="shared" si="21"/>
        <v/>
      </c>
      <c r="M50" s="1" t="s">
        <v>121</v>
      </c>
      <c r="N50" s="1" t="s">
        <v>0</v>
      </c>
      <c r="O50" s="1" t="s">
        <v>194</v>
      </c>
      <c r="P50" s="1" t="s">
        <v>19</v>
      </c>
      <c r="Q50" s="1" t="s">
        <v>209</v>
      </c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</row>
    <row r="51" spans="1:41" ht="24.95" customHeight="1" x14ac:dyDescent="0.3">
      <c r="A51" s="3">
        <v>49</v>
      </c>
      <c r="B51" s="3" t="str">
        <f t="shared" si="11"/>
        <v/>
      </c>
      <c r="C51" s="3" t="str">
        <f t="shared" si="12"/>
        <v/>
      </c>
      <c r="D51" s="3" t="str">
        <f t="shared" si="13"/>
        <v/>
      </c>
      <c r="E51" s="3" t="str">
        <f t="shared" si="14"/>
        <v/>
      </c>
      <c r="F51" s="3" t="str">
        <f t="shared" si="15"/>
        <v>O</v>
      </c>
      <c r="G51" s="3" t="str">
        <f t="shared" si="16"/>
        <v>O</v>
      </c>
      <c r="H51" s="3" t="str">
        <f t="shared" si="17"/>
        <v/>
      </c>
      <c r="I51" s="3" t="str">
        <f t="shared" si="18"/>
        <v/>
      </c>
      <c r="J51" s="3" t="str">
        <f t="shared" si="19"/>
        <v/>
      </c>
      <c r="K51" s="3" t="str">
        <f t="shared" si="20"/>
        <v/>
      </c>
      <c r="L51" s="3" t="str">
        <f t="shared" si="21"/>
        <v/>
      </c>
      <c r="M51" s="1" t="s">
        <v>160</v>
      </c>
      <c r="N51" s="1" t="s">
        <v>0</v>
      </c>
      <c r="O51" s="1" t="s">
        <v>194</v>
      </c>
      <c r="P51" s="1" t="s">
        <v>53</v>
      </c>
      <c r="Q51" s="1" t="s">
        <v>259</v>
      </c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</row>
    <row r="52" spans="1:41" ht="24.95" customHeight="1" x14ac:dyDescent="0.3">
      <c r="A52" s="3">
        <v>50</v>
      </c>
      <c r="B52" s="3" t="str">
        <f t="shared" si="11"/>
        <v/>
      </c>
      <c r="C52" s="3" t="str">
        <f t="shared" si="12"/>
        <v/>
      </c>
      <c r="D52" s="3" t="str">
        <f t="shared" si="13"/>
        <v/>
      </c>
      <c r="E52" s="3" t="str">
        <f t="shared" si="14"/>
        <v/>
      </c>
      <c r="F52" s="3" t="str">
        <f t="shared" si="15"/>
        <v>O</v>
      </c>
      <c r="G52" s="3" t="str">
        <f t="shared" si="16"/>
        <v/>
      </c>
      <c r="H52" s="3" t="str">
        <f t="shared" si="17"/>
        <v/>
      </c>
      <c r="I52" s="3" t="str">
        <f t="shared" si="18"/>
        <v/>
      </c>
      <c r="J52" s="3" t="str">
        <f t="shared" si="19"/>
        <v/>
      </c>
      <c r="K52" s="3" t="str">
        <f t="shared" si="20"/>
        <v/>
      </c>
      <c r="L52" s="3" t="str">
        <f t="shared" si="21"/>
        <v/>
      </c>
      <c r="M52" s="1" t="s">
        <v>150</v>
      </c>
      <c r="N52" s="1" t="s">
        <v>0</v>
      </c>
      <c r="O52" s="1" t="s">
        <v>194</v>
      </c>
      <c r="P52" s="1" t="s">
        <v>63</v>
      </c>
      <c r="Q52" s="1" t="s">
        <v>254</v>
      </c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</row>
    <row r="53" spans="1:41" ht="24.95" customHeight="1" x14ac:dyDescent="0.3">
      <c r="A53" s="3">
        <v>51</v>
      </c>
      <c r="B53" s="3" t="str">
        <f t="shared" si="11"/>
        <v/>
      </c>
      <c r="C53" s="3" t="str">
        <f t="shared" si="12"/>
        <v/>
      </c>
      <c r="D53" s="3" t="str">
        <f t="shared" si="13"/>
        <v/>
      </c>
      <c r="E53" s="3" t="str">
        <f t="shared" si="14"/>
        <v/>
      </c>
      <c r="F53" s="3" t="str">
        <f t="shared" si="15"/>
        <v>O</v>
      </c>
      <c r="G53" s="3" t="str">
        <f t="shared" si="16"/>
        <v/>
      </c>
      <c r="H53" s="3" t="str">
        <f t="shared" si="17"/>
        <v/>
      </c>
      <c r="I53" s="3" t="str">
        <f t="shared" si="18"/>
        <v/>
      </c>
      <c r="J53" s="3" t="str">
        <f t="shared" si="19"/>
        <v/>
      </c>
      <c r="K53" s="3" t="str">
        <f t="shared" si="20"/>
        <v/>
      </c>
      <c r="L53" s="3" t="str">
        <f t="shared" si="21"/>
        <v/>
      </c>
      <c r="M53" s="1" t="s">
        <v>85</v>
      </c>
      <c r="N53" s="1" t="s">
        <v>0</v>
      </c>
      <c r="O53" s="1" t="s">
        <v>194</v>
      </c>
      <c r="P53" s="1" t="s">
        <v>7</v>
      </c>
      <c r="Q53" s="1" t="s">
        <v>236</v>
      </c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</row>
    <row r="54" spans="1:41" ht="24.95" customHeight="1" x14ac:dyDescent="0.3">
      <c r="A54" s="3">
        <v>52</v>
      </c>
      <c r="B54" s="3" t="str">
        <f t="shared" si="11"/>
        <v/>
      </c>
      <c r="C54" s="3" t="str">
        <f t="shared" si="12"/>
        <v/>
      </c>
      <c r="D54" s="3" t="str">
        <f t="shared" si="13"/>
        <v/>
      </c>
      <c r="E54" s="3" t="str">
        <f t="shared" si="14"/>
        <v/>
      </c>
      <c r="F54" s="3" t="str">
        <f t="shared" si="15"/>
        <v/>
      </c>
      <c r="G54" s="3" t="str">
        <f t="shared" si="16"/>
        <v/>
      </c>
      <c r="H54" s="3" t="str">
        <f t="shared" si="17"/>
        <v/>
      </c>
      <c r="I54" s="3" t="str">
        <f t="shared" si="18"/>
        <v/>
      </c>
      <c r="J54" s="3" t="str">
        <f t="shared" si="19"/>
        <v/>
      </c>
      <c r="K54" s="3" t="str">
        <f t="shared" si="20"/>
        <v>O</v>
      </c>
      <c r="L54" s="3" t="str">
        <f t="shared" si="21"/>
        <v/>
      </c>
      <c r="M54" s="1" t="s">
        <v>136</v>
      </c>
      <c r="N54" s="1" t="s">
        <v>0</v>
      </c>
      <c r="O54" s="1" t="s">
        <v>188</v>
      </c>
      <c r="P54" s="1" t="s">
        <v>69</v>
      </c>
      <c r="Q54" s="1" t="s">
        <v>235</v>
      </c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</row>
    <row r="55" spans="1:41" ht="24.95" customHeight="1" x14ac:dyDescent="0.3">
      <c r="A55" s="3">
        <v>53</v>
      </c>
      <c r="B55" s="3" t="str">
        <f t="shared" si="11"/>
        <v/>
      </c>
      <c r="C55" s="3" t="str">
        <f t="shared" si="12"/>
        <v/>
      </c>
      <c r="D55" s="3" t="str">
        <f t="shared" si="13"/>
        <v/>
      </c>
      <c r="E55" s="3" t="str">
        <f t="shared" si="14"/>
        <v/>
      </c>
      <c r="F55" s="3" t="str">
        <f t="shared" si="15"/>
        <v/>
      </c>
      <c r="G55" s="3" t="str">
        <f t="shared" si="16"/>
        <v/>
      </c>
      <c r="H55" s="3" t="str">
        <f t="shared" si="17"/>
        <v/>
      </c>
      <c r="I55" s="3" t="str">
        <f t="shared" si="18"/>
        <v/>
      </c>
      <c r="J55" s="3" t="str">
        <f t="shared" si="19"/>
        <v/>
      </c>
      <c r="K55" s="3" t="str">
        <f t="shared" si="20"/>
        <v>O</v>
      </c>
      <c r="L55" s="3" t="str">
        <f t="shared" si="21"/>
        <v/>
      </c>
      <c r="M55" s="1" t="s">
        <v>107</v>
      </c>
      <c r="N55" s="1" t="s">
        <v>0</v>
      </c>
      <c r="O55" s="1" t="s">
        <v>188</v>
      </c>
      <c r="P55" s="1" t="s">
        <v>73</v>
      </c>
      <c r="Q55" s="1" t="s">
        <v>213</v>
      </c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</row>
    <row r="56" spans="1:41" ht="24.95" customHeight="1" x14ac:dyDescent="0.3">
      <c r="A56" s="3">
        <v>54</v>
      </c>
      <c r="B56" s="3" t="str">
        <f t="shared" si="11"/>
        <v/>
      </c>
      <c r="C56" s="3" t="str">
        <f t="shared" si="12"/>
        <v/>
      </c>
      <c r="D56" s="3" t="str">
        <f t="shared" si="13"/>
        <v/>
      </c>
      <c r="E56" s="3" t="str">
        <f t="shared" si="14"/>
        <v/>
      </c>
      <c r="F56" s="3" t="str">
        <f t="shared" si="15"/>
        <v/>
      </c>
      <c r="G56" s="3" t="str">
        <f t="shared" si="16"/>
        <v/>
      </c>
      <c r="H56" s="3" t="str">
        <f t="shared" si="17"/>
        <v/>
      </c>
      <c r="I56" s="3" t="str">
        <f t="shared" si="18"/>
        <v>O</v>
      </c>
      <c r="J56" s="3" t="str">
        <f t="shared" si="19"/>
        <v/>
      </c>
      <c r="K56" s="3" t="str">
        <f t="shared" si="20"/>
        <v>O</v>
      </c>
      <c r="L56" s="3" t="str">
        <f t="shared" si="21"/>
        <v/>
      </c>
      <c r="M56" s="1" t="s">
        <v>111</v>
      </c>
      <c r="N56" s="1" t="s">
        <v>0</v>
      </c>
      <c r="O56" s="1" t="s">
        <v>188</v>
      </c>
      <c r="P56" s="1" t="s">
        <v>36</v>
      </c>
      <c r="Q56" s="1" t="s">
        <v>224</v>
      </c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</row>
    <row r="57" spans="1:41" ht="24.95" customHeight="1" x14ac:dyDescent="0.3">
      <c r="A57" s="3">
        <v>55</v>
      </c>
      <c r="B57" s="3" t="str">
        <f t="shared" si="11"/>
        <v/>
      </c>
      <c r="C57" s="3" t="str">
        <f t="shared" si="12"/>
        <v/>
      </c>
      <c r="D57" s="3" t="str">
        <f t="shared" si="13"/>
        <v/>
      </c>
      <c r="E57" s="3" t="str">
        <f t="shared" si="14"/>
        <v/>
      </c>
      <c r="F57" s="3" t="str">
        <f t="shared" si="15"/>
        <v/>
      </c>
      <c r="G57" s="3" t="str">
        <f t="shared" si="16"/>
        <v/>
      </c>
      <c r="H57" s="3" t="str">
        <f t="shared" si="17"/>
        <v/>
      </c>
      <c r="I57" s="3" t="str">
        <f t="shared" si="18"/>
        <v/>
      </c>
      <c r="J57" s="3" t="str">
        <f t="shared" si="19"/>
        <v/>
      </c>
      <c r="K57" s="3" t="str">
        <f t="shared" si="20"/>
        <v>O</v>
      </c>
      <c r="L57" s="3" t="str">
        <f t="shared" si="21"/>
        <v/>
      </c>
      <c r="M57" s="1" t="s">
        <v>122</v>
      </c>
      <c r="N57" s="1" t="s">
        <v>0</v>
      </c>
      <c r="O57" s="1" t="s">
        <v>188</v>
      </c>
      <c r="P57" s="1" t="s">
        <v>18</v>
      </c>
      <c r="Q57" s="1" t="s">
        <v>210</v>
      </c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</row>
    <row r="58" spans="1:41" ht="24.95" customHeight="1" x14ac:dyDescent="0.3">
      <c r="A58" s="3">
        <v>56</v>
      </c>
      <c r="B58" s="3" t="str">
        <f t="shared" si="11"/>
        <v/>
      </c>
      <c r="C58" s="3" t="str">
        <f t="shared" si="12"/>
        <v>O</v>
      </c>
      <c r="D58" s="3" t="str">
        <f t="shared" si="13"/>
        <v/>
      </c>
      <c r="E58" s="3" t="str">
        <f t="shared" si="14"/>
        <v/>
      </c>
      <c r="F58" s="3" t="str">
        <f t="shared" si="15"/>
        <v/>
      </c>
      <c r="G58" s="3" t="str">
        <f t="shared" si="16"/>
        <v/>
      </c>
      <c r="H58" s="3" t="str">
        <f t="shared" si="17"/>
        <v/>
      </c>
      <c r="I58" s="3" t="str">
        <f t="shared" si="18"/>
        <v>O</v>
      </c>
      <c r="J58" s="3" t="str">
        <f t="shared" si="19"/>
        <v/>
      </c>
      <c r="K58" s="3" t="str">
        <f t="shared" si="20"/>
        <v/>
      </c>
      <c r="L58" s="3" t="str">
        <f t="shared" si="21"/>
        <v/>
      </c>
      <c r="M58" s="1" t="s">
        <v>128</v>
      </c>
      <c r="N58" s="1" t="s">
        <v>0</v>
      </c>
      <c r="O58" s="1" t="s">
        <v>217</v>
      </c>
      <c r="P58" s="1" t="s">
        <v>27</v>
      </c>
      <c r="Q58" s="1" t="s">
        <v>221</v>
      </c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</row>
    <row r="59" spans="1:41" ht="24.95" customHeight="1" x14ac:dyDescent="0.3">
      <c r="A59" s="3">
        <v>57</v>
      </c>
      <c r="B59" s="3" t="str">
        <f t="shared" si="11"/>
        <v/>
      </c>
      <c r="C59" s="3" t="str">
        <f t="shared" si="12"/>
        <v>O</v>
      </c>
      <c r="D59" s="3" t="str">
        <f t="shared" si="13"/>
        <v/>
      </c>
      <c r="E59" s="3" t="str">
        <f t="shared" si="14"/>
        <v/>
      </c>
      <c r="F59" s="3" t="str">
        <f t="shared" si="15"/>
        <v/>
      </c>
      <c r="G59" s="3" t="str">
        <f t="shared" si="16"/>
        <v/>
      </c>
      <c r="H59" s="3" t="str">
        <f t="shared" si="17"/>
        <v/>
      </c>
      <c r="I59" s="3" t="str">
        <f t="shared" si="18"/>
        <v/>
      </c>
      <c r="J59" s="3" t="str">
        <f t="shared" si="19"/>
        <v/>
      </c>
      <c r="K59" s="3" t="str">
        <f t="shared" si="20"/>
        <v/>
      </c>
      <c r="L59" s="3" t="str">
        <f t="shared" si="21"/>
        <v/>
      </c>
      <c r="M59" s="1" t="s">
        <v>157</v>
      </c>
      <c r="N59" s="1" t="s">
        <v>0</v>
      </c>
      <c r="O59" s="1" t="s">
        <v>217</v>
      </c>
      <c r="P59" s="1" t="s">
        <v>43</v>
      </c>
      <c r="Q59" s="1" t="s">
        <v>253</v>
      </c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</row>
    <row r="60" spans="1:41" ht="24.95" customHeight="1" x14ac:dyDescent="0.3">
      <c r="A60" s="3">
        <v>58</v>
      </c>
      <c r="B60" s="3" t="str">
        <f t="shared" si="11"/>
        <v/>
      </c>
      <c r="C60" s="3" t="str">
        <f t="shared" si="12"/>
        <v>O</v>
      </c>
      <c r="D60" s="3" t="str">
        <f t="shared" si="13"/>
        <v/>
      </c>
      <c r="E60" s="3" t="str">
        <f t="shared" si="14"/>
        <v/>
      </c>
      <c r="F60" s="3" t="str">
        <f t="shared" si="15"/>
        <v/>
      </c>
      <c r="G60" s="3" t="str">
        <f t="shared" si="16"/>
        <v/>
      </c>
      <c r="H60" s="3" t="str">
        <f t="shared" si="17"/>
        <v/>
      </c>
      <c r="I60" s="3" t="str">
        <f t="shared" si="18"/>
        <v>O</v>
      </c>
      <c r="J60" s="3" t="str">
        <f t="shared" si="19"/>
        <v/>
      </c>
      <c r="K60" s="3" t="str">
        <f t="shared" si="20"/>
        <v/>
      </c>
      <c r="L60" s="3" t="str">
        <f t="shared" si="21"/>
        <v/>
      </c>
      <c r="M60" s="1" t="s">
        <v>140</v>
      </c>
      <c r="N60" s="1" t="s">
        <v>0</v>
      </c>
      <c r="O60" s="1" t="s">
        <v>217</v>
      </c>
      <c r="P60" s="1" t="s">
        <v>59</v>
      </c>
      <c r="Q60" s="1" t="s">
        <v>240</v>
      </c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</row>
    <row r="61" spans="1:41" ht="24.95" customHeight="1" x14ac:dyDescent="0.3">
      <c r="A61" s="3">
        <v>59</v>
      </c>
      <c r="B61" s="3" t="str">
        <f t="shared" si="11"/>
        <v/>
      </c>
      <c r="C61" s="3" t="str">
        <f t="shared" si="12"/>
        <v/>
      </c>
      <c r="D61" s="3" t="str">
        <f t="shared" si="13"/>
        <v/>
      </c>
      <c r="E61" s="3" t="str">
        <f t="shared" si="14"/>
        <v/>
      </c>
      <c r="F61" s="3" t="str">
        <f t="shared" si="15"/>
        <v/>
      </c>
      <c r="G61" s="3" t="str">
        <f t="shared" si="16"/>
        <v/>
      </c>
      <c r="H61" s="3" t="str">
        <f t="shared" si="17"/>
        <v>O</v>
      </c>
      <c r="I61" s="3" t="str">
        <f t="shared" si="18"/>
        <v/>
      </c>
      <c r="J61" s="3" t="str">
        <f t="shared" si="19"/>
        <v/>
      </c>
      <c r="K61" s="3" t="str">
        <f t="shared" si="20"/>
        <v/>
      </c>
      <c r="L61" s="3" t="str">
        <f t="shared" si="21"/>
        <v/>
      </c>
      <c r="M61" s="1" t="s">
        <v>154</v>
      </c>
      <c r="N61" s="1" t="s">
        <v>0</v>
      </c>
      <c r="O61" s="1" t="s">
        <v>270</v>
      </c>
      <c r="P61" s="1" t="s">
        <v>68</v>
      </c>
      <c r="Q61" s="1" t="s">
        <v>262</v>
      </c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</row>
    <row r="62" spans="1:41" ht="24.95" customHeight="1" x14ac:dyDescent="0.3">
      <c r="A62" s="3">
        <v>60</v>
      </c>
      <c r="B62" s="3" t="str">
        <f t="shared" si="11"/>
        <v/>
      </c>
      <c r="C62" s="3" t="str">
        <f t="shared" si="12"/>
        <v>O</v>
      </c>
      <c r="D62" s="3" t="str">
        <f t="shared" si="13"/>
        <v/>
      </c>
      <c r="E62" s="3" t="str">
        <f t="shared" si="14"/>
        <v/>
      </c>
      <c r="F62" s="3" t="str">
        <f t="shared" si="15"/>
        <v/>
      </c>
      <c r="G62" s="3" t="str">
        <f t="shared" si="16"/>
        <v/>
      </c>
      <c r="H62" s="3" t="str">
        <f t="shared" si="17"/>
        <v/>
      </c>
      <c r="I62" s="3" t="str">
        <f t="shared" si="18"/>
        <v/>
      </c>
      <c r="J62" s="3" t="str">
        <f t="shared" si="19"/>
        <v/>
      </c>
      <c r="K62" s="3" t="str">
        <f t="shared" si="20"/>
        <v/>
      </c>
      <c r="L62" s="3" t="str">
        <f t="shared" si="21"/>
        <v/>
      </c>
      <c r="M62" s="1" t="s">
        <v>87</v>
      </c>
      <c r="N62" s="1" t="s">
        <v>0</v>
      </c>
      <c r="O62" s="1" t="s">
        <v>270</v>
      </c>
      <c r="P62" s="1" t="s">
        <v>58</v>
      </c>
      <c r="Q62" s="1" t="s">
        <v>164</v>
      </c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</row>
    <row r="63" spans="1:41" ht="24.95" customHeight="1" x14ac:dyDescent="0.3">
      <c r="A63" s="3">
        <v>61</v>
      </c>
      <c r="B63" s="3" t="str">
        <f t="shared" si="11"/>
        <v/>
      </c>
      <c r="C63" s="3" t="str">
        <f t="shared" si="12"/>
        <v>O</v>
      </c>
      <c r="D63" s="3" t="str">
        <f t="shared" si="13"/>
        <v/>
      </c>
      <c r="E63" s="3" t="str">
        <f t="shared" si="14"/>
        <v/>
      </c>
      <c r="F63" s="3" t="str">
        <f t="shared" si="15"/>
        <v/>
      </c>
      <c r="G63" s="3" t="str">
        <f t="shared" si="16"/>
        <v/>
      </c>
      <c r="H63" s="3" t="str">
        <f t="shared" si="17"/>
        <v/>
      </c>
      <c r="I63" s="3" t="str">
        <f t="shared" si="18"/>
        <v/>
      </c>
      <c r="J63" s="3" t="str">
        <f t="shared" si="19"/>
        <v/>
      </c>
      <c r="K63" s="3" t="str">
        <f t="shared" si="20"/>
        <v/>
      </c>
      <c r="L63" s="3" t="str">
        <f t="shared" si="21"/>
        <v/>
      </c>
      <c r="M63" s="1" t="s">
        <v>118</v>
      </c>
      <c r="N63" s="1" t="s">
        <v>0</v>
      </c>
      <c r="O63" s="1" t="s">
        <v>270</v>
      </c>
      <c r="P63" s="1" t="s">
        <v>37</v>
      </c>
      <c r="Q63" s="1" t="s">
        <v>197</v>
      </c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</row>
    <row r="64" spans="1:41" ht="24.95" customHeight="1" x14ac:dyDescent="0.3">
      <c r="A64" s="3">
        <v>62</v>
      </c>
      <c r="B64" s="3" t="str">
        <f t="shared" si="11"/>
        <v/>
      </c>
      <c r="C64" s="3" t="str">
        <f t="shared" si="12"/>
        <v>O</v>
      </c>
      <c r="D64" s="3" t="str">
        <f t="shared" si="13"/>
        <v/>
      </c>
      <c r="E64" s="3" t="str">
        <f t="shared" si="14"/>
        <v/>
      </c>
      <c r="F64" s="3" t="str">
        <f t="shared" si="15"/>
        <v/>
      </c>
      <c r="G64" s="3" t="str">
        <f t="shared" si="16"/>
        <v/>
      </c>
      <c r="H64" s="3" t="str">
        <f t="shared" si="17"/>
        <v/>
      </c>
      <c r="I64" s="3" t="str">
        <f t="shared" si="18"/>
        <v/>
      </c>
      <c r="J64" s="3" t="str">
        <f t="shared" si="19"/>
        <v/>
      </c>
      <c r="K64" s="3" t="str">
        <f t="shared" si="20"/>
        <v/>
      </c>
      <c r="L64" s="3" t="str">
        <f t="shared" si="21"/>
        <v/>
      </c>
      <c r="M64" s="1" t="s">
        <v>149</v>
      </c>
      <c r="N64" s="1" t="s">
        <v>0</v>
      </c>
      <c r="O64" s="1" t="s">
        <v>265</v>
      </c>
      <c r="P64" s="1" t="s">
        <v>76</v>
      </c>
      <c r="Q64" s="1" t="s">
        <v>251</v>
      </c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</row>
    <row r="65" spans="1:41" ht="24.95" customHeight="1" x14ac:dyDescent="0.3">
      <c r="A65" s="3">
        <v>63</v>
      </c>
      <c r="B65" s="3" t="str">
        <f t="shared" si="11"/>
        <v/>
      </c>
      <c r="C65" s="3" t="str">
        <f t="shared" si="12"/>
        <v>O</v>
      </c>
      <c r="D65" s="3" t="str">
        <f t="shared" si="13"/>
        <v/>
      </c>
      <c r="E65" s="3" t="str">
        <f t="shared" si="14"/>
        <v/>
      </c>
      <c r="F65" s="3" t="str">
        <f t="shared" si="15"/>
        <v/>
      </c>
      <c r="G65" s="3" t="str">
        <f t="shared" si="16"/>
        <v/>
      </c>
      <c r="H65" s="3" t="str">
        <f t="shared" si="17"/>
        <v/>
      </c>
      <c r="I65" s="3" t="str">
        <f t="shared" si="18"/>
        <v>O</v>
      </c>
      <c r="J65" s="3" t="str">
        <f t="shared" si="19"/>
        <v/>
      </c>
      <c r="K65" s="3" t="str">
        <f t="shared" si="20"/>
        <v/>
      </c>
      <c r="L65" s="3" t="str">
        <f t="shared" si="21"/>
        <v/>
      </c>
      <c r="M65" s="1" t="s">
        <v>127</v>
      </c>
      <c r="N65" s="1" t="s">
        <v>0</v>
      </c>
      <c r="O65" s="1" t="s">
        <v>265</v>
      </c>
      <c r="P65" s="1" t="s">
        <v>21</v>
      </c>
      <c r="Q65" s="1" t="s">
        <v>220</v>
      </c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</row>
    <row r="66" spans="1:41" ht="24.95" customHeight="1" x14ac:dyDescent="0.3">
      <c r="A66" s="3">
        <v>64</v>
      </c>
      <c r="B66" s="3" t="str">
        <f t="shared" si="11"/>
        <v/>
      </c>
      <c r="C66" s="3" t="str">
        <f t="shared" si="12"/>
        <v>O</v>
      </c>
      <c r="D66" s="3" t="str">
        <f t="shared" si="13"/>
        <v/>
      </c>
      <c r="E66" s="3" t="str">
        <f t="shared" si="14"/>
        <v/>
      </c>
      <c r="F66" s="3" t="str">
        <f t="shared" si="15"/>
        <v/>
      </c>
      <c r="G66" s="3" t="str">
        <f t="shared" si="16"/>
        <v/>
      </c>
      <c r="H66" s="3" t="str">
        <f t="shared" si="17"/>
        <v/>
      </c>
      <c r="I66" s="3" t="str">
        <f t="shared" si="18"/>
        <v>O</v>
      </c>
      <c r="J66" s="3" t="str">
        <f t="shared" si="19"/>
        <v/>
      </c>
      <c r="K66" s="3" t="str">
        <f t="shared" si="20"/>
        <v/>
      </c>
      <c r="L66" s="3" t="str">
        <f t="shared" si="21"/>
        <v/>
      </c>
      <c r="M66" s="1" t="s">
        <v>130</v>
      </c>
      <c r="N66" s="1" t="s">
        <v>0</v>
      </c>
      <c r="O66" s="1" t="s">
        <v>265</v>
      </c>
      <c r="P66" s="1" t="s">
        <v>72</v>
      </c>
      <c r="Q66" s="1" t="s">
        <v>225</v>
      </c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</row>
    <row r="67" spans="1:41" ht="24.95" customHeight="1" x14ac:dyDescent="0.3">
      <c r="A67" s="3">
        <v>65</v>
      </c>
      <c r="B67" s="3" t="str">
        <f t="shared" ref="B67:B82" si="22">IF(COUNTIF(O67:P67,"*절삭*"),"O","")</f>
        <v/>
      </c>
      <c r="C67" s="3" t="str">
        <f t="shared" ref="C67:C82" si="23">IF(COUNTIF(O67:P67,"*주물*"),"O",IF(COUNTIF(O67:P67,"*야금*"),"O",IF(COUNTIF(O67:P67,"*다이캐스팅*"),"O",IF(COUNTIF(O67:P67,"*주조*"),"O",""))))</f>
        <v>O</v>
      </c>
      <c r="D67" s="3" t="str">
        <f t="shared" ref="D67:D82" si="24">IF(COUNTIF(O67:P67,"*압연*"),"O",IF(COUNTIF(O67:P67,"*단조*"),"O",IF(COUNTIF(O67:P67,"*압형*"),"O",IF(COUNTIF(O67:P67,"*압출*"),"O",IF(COUNTIF(O67:P67,"*강관*"),"O","")))))</f>
        <v/>
      </c>
      <c r="E67" s="3" t="str">
        <f t="shared" ref="E67:E82" si="25">IF(COUNTIF(O67:P67,"*플라스틱*"),"O",IF(COUNTIF(O67:P67,"*사출*"),"O",""))</f>
        <v/>
      </c>
      <c r="F67" s="3" t="str">
        <f t="shared" ref="F67:F82" si="26">IF(COUNTIF(O67:P67,"*도색*"),"O",IF(COUNTIF(O67:P67,"*도장*"),"O",IF(COUNTIF(O67:P67,"*표면처리*"),"O",IF(COUNTIF(O67:P67,"*열처리*"),"O",""))))</f>
        <v/>
      </c>
      <c r="G67" s="3" t="str">
        <f t="shared" ref="G67:G82" si="27">IF(COUNTIF(O67:P67,"*도금*"),"O","")</f>
        <v/>
      </c>
      <c r="H67" s="3" t="str">
        <f t="shared" ref="H67:H82" si="28">IF(COUNTIF(O67:P67,"*금형*"),"O","")</f>
        <v/>
      </c>
      <c r="I67" s="3" t="str">
        <f t="shared" ref="I67:I82" si="29">IF(COUNTIF(O67:P67,"*지그*"),"O",IF(COUNTIF(O67:P67,"*부품*"),"O",""))</f>
        <v/>
      </c>
      <c r="J67" s="3" t="str">
        <f t="shared" ref="J67:J82" si="30">IF(COUNTIF(O67:P67,"*조립*"),"O",IF(COUNTIF(O67:P67,"*포장*"),"O",""))</f>
        <v/>
      </c>
      <c r="K67" s="3" t="str">
        <f t="shared" ref="K67:K82" si="31">IF(COUNTIF(O67:P67,"*성능*"),"O",IF(COUNTIF(O67:P67,"*평가*"),"O",IF(COUNTIF(O67:P67,"*검사*"),"O",IF(COUNTIF(O67:P67,"*시험*"),"O",""))))</f>
        <v/>
      </c>
      <c r="L67" s="3" t="str">
        <f t="shared" ref="L67:L82" si="32">IF(COUNTIF(B67:K67,"*O*"),"","O")</f>
        <v/>
      </c>
      <c r="M67" s="1" t="s">
        <v>129</v>
      </c>
      <c r="N67" s="1" t="s">
        <v>0</v>
      </c>
      <c r="O67" s="1" t="s">
        <v>172</v>
      </c>
      <c r="P67" s="1" t="s">
        <v>57</v>
      </c>
      <c r="Q67" s="1" t="s">
        <v>222</v>
      </c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</row>
    <row r="68" spans="1:41" ht="24.95" customHeight="1" x14ac:dyDescent="0.3">
      <c r="A68" s="3">
        <v>66</v>
      </c>
      <c r="B68" s="3" t="str">
        <f t="shared" si="22"/>
        <v/>
      </c>
      <c r="C68" s="3" t="str">
        <f t="shared" si="23"/>
        <v>O</v>
      </c>
      <c r="D68" s="3" t="str">
        <f t="shared" si="24"/>
        <v/>
      </c>
      <c r="E68" s="3" t="str">
        <f t="shared" si="25"/>
        <v/>
      </c>
      <c r="F68" s="3" t="str">
        <f t="shared" si="26"/>
        <v/>
      </c>
      <c r="G68" s="3" t="str">
        <f t="shared" si="27"/>
        <v/>
      </c>
      <c r="H68" s="3" t="str">
        <f t="shared" si="28"/>
        <v/>
      </c>
      <c r="I68" s="3" t="str">
        <f t="shared" si="29"/>
        <v>O</v>
      </c>
      <c r="J68" s="3" t="str">
        <f t="shared" si="30"/>
        <v/>
      </c>
      <c r="K68" s="3" t="str">
        <f t="shared" si="31"/>
        <v/>
      </c>
      <c r="L68" s="3" t="str">
        <f t="shared" si="32"/>
        <v/>
      </c>
      <c r="M68" s="1" t="s">
        <v>126</v>
      </c>
      <c r="N68" s="1" t="s">
        <v>0</v>
      </c>
      <c r="O68" s="1" t="s">
        <v>172</v>
      </c>
      <c r="P68" s="1" t="s">
        <v>10</v>
      </c>
      <c r="Q68" s="1" t="s">
        <v>219</v>
      </c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</row>
    <row r="69" spans="1:41" ht="24.95" customHeight="1" x14ac:dyDescent="0.3">
      <c r="A69" s="3">
        <v>67</v>
      </c>
      <c r="B69" s="3" t="str">
        <f t="shared" si="22"/>
        <v/>
      </c>
      <c r="C69" s="3" t="str">
        <f t="shared" si="23"/>
        <v>O</v>
      </c>
      <c r="D69" s="3" t="str">
        <f t="shared" si="24"/>
        <v/>
      </c>
      <c r="E69" s="3" t="str">
        <f t="shared" si="25"/>
        <v/>
      </c>
      <c r="F69" s="3" t="str">
        <f t="shared" si="26"/>
        <v/>
      </c>
      <c r="G69" s="3" t="str">
        <f t="shared" si="27"/>
        <v/>
      </c>
      <c r="H69" s="3" t="str">
        <f t="shared" si="28"/>
        <v/>
      </c>
      <c r="I69" s="3" t="str">
        <f t="shared" si="29"/>
        <v>O</v>
      </c>
      <c r="J69" s="3" t="str">
        <f t="shared" si="30"/>
        <v/>
      </c>
      <c r="K69" s="3" t="str">
        <f t="shared" si="31"/>
        <v/>
      </c>
      <c r="L69" s="3" t="str">
        <f t="shared" si="32"/>
        <v/>
      </c>
      <c r="M69" s="1" t="s">
        <v>152</v>
      </c>
      <c r="N69" s="1" t="s">
        <v>0</v>
      </c>
      <c r="O69" s="1" t="s">
        <v>177</v>
      </c>
      <c r="P69" s="1" t="s">
        <v>32</v>
      </c>
      <c r="Q69" s="1" t="s">
        <v>257</v>
      </c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</row>
    <row r="70" spans="1:41" ht="24.95" customHeight="1" x14ac:dyDescent="0.3">
      <c r="A70" s="3">
        <v>68</v>
      </c>
      <c r="B70" s="3" t="str">
        <f t="shared" si="22"/>
        <v/>
      </c>
      <c r="C70" s="3" t="str">
        <f t="shared" si="23"/>
        <v>O</v>
      </c>
      <c r="D70" s="3" t="str">
        <f t="shared" si="24"/>
        <v/>
      </c>
      <c r="E70" s="3" t="str">
        <f t="shared" si="25"/>
        <v/>
      </c>
      <c r="F70" s="3" t="str">
        <f t="shared" si="26"/>
        <v/>
      </c>
      <c r="G70" s="3" t="str">
        <f t="shared" si="27"/>
        <v/>
      </c>
      <c r="H70" s="3" t="str">
        <f t="shared" si="28"/>
        <v/>
      </c>
      <c r="I70" s="3" t="str">
        <f t="shared" si="29"/>
        <v/>
      </c>
      <c r="J70" s="3" t="str">
        <f t="shared" si="30"/>
        <v/>
      </c>
      <c r="K70" s="3" t="str">
        <f t="shared" si="31"/>
        <v/>
      </c>
      <c r="L70" s="3" t="str">
        <f t="shared" si="32"/>
        <v/>
      </c>
      <c r="M70" s="1" t="s">
        <v>93</v>
      </c>
      <c r="N70" s="1" t="s">
        <v>0</v>
      </c>
      <c r="O70" s="1" t="s">
        <v>177</v>
      </c>
      <c r="P70" s="1" t="s">
        <v>60</v>
      </c>
      <c r="Q70" s="1" t="s">
        <v>178</v>
      </c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</row>
    <row r="71" spans="1:41" ht="24.95" customHeight="1" x14ac:dyDescent="0.3">
      <c r="A71" s="3">
        <v>69</v>
      </c>
      <c r="B71" s="3" t="str">
        <f t="shared" si="22"/>
        <v/>
      </c>
      <c r="C71" s="3" t="str">
        <f t="shared" si="23"/>
        <v>O</v>
      </c>
      <c r="D71" s="3" t="str">
        <f t="shared" si="24"/>
        <v/>
      </c>
      <c r="E71" s="3" t="str">
        <f t="shared" si="25"/>
        <v/>
      </c>
      <c r="F71" s="3" t="str">
        <f t="shared" si="26"/>
        <v/>
      </c>
      <c r="G71" s="3" t="str">
        <f t="shared" si="27"/>
        <v/>
      </c>
      <c r="H71" s="3" t="str">
        <f t="shared" si="28"/>
        <v/>
      </c>
      <c r="I71" s="3" t="str">
        <f t="shared" si="29"/>
        <v/>
      </c>
      <c r="J71" s="3" t="str">
        <f t="shared" si="30"/>
        <v/>
      </c>
      <c r="K71" s="3" t="str">
        <f t="shared" si="31"/>
        <v/>
      </c>
      <c r="L71" s="3" t="str">
        <f t="shared" si="32"/>
        <v/>
      </c>
      <c r="M71" s="1" t="s">
        <v>98</v>
      </c>
      <c r="N71" s="1" t="s">
        <v>0</v>
      </c>
      <c r="O71" s="1" t="s">
        <v>177</v>
      </c>
      <c r="P71" s="1" t="s">
        <v>20</v>
      </c>
      <c r="Q71" s="1" t="s">
        <v>192</v>
      </c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</row>
    <row r="72" spans="1:41" ht="24.95" customHeight="1" x14ac:dyDescent="0.3">
      <c r="A72" s="3">
        <v>70</v>
      </c>
      <c r="B72" s="3" t="str">
        <f t="shared" si="22"/>
        <v/>
      </c>
      <c r="C72" s="3" t="str">
        <f t="shared" si="23"/>
        <v>O</v>
      </c>
      <c r="D72" s="3" t="str">
        <f t="shared" si="24"/>
        <v/>
      </c>
      <c r="E72" s="3" t="str">
        <f t="shared" si="25"/>
        <v/>
      </c>
      <c r="F72" s="3" t="str">
        <f t="shared" si="26"/>
        <v/>
      </c>
      <c r="G72" s="3" t="str">
        <f t="shared" si="27"/>
        <v/>
      </c>
      <c r="H72" s="3" t="str">
        <f t="shared" si="28"/>
        <v/>
      </c>
      <c r="I72" s="3" t="str">
        <f t="shared" si="29"/>
        <v>O</v>
      </c>
      <c r="J72" s="3" t="str">
        <f t="shared" si="30"/>
        <v/>
      </c>
      <c r="K72" s="3" t="str">
        <f t="shared" si="31"/>
        <v/>
      </c>
      <c r="L72" s="3" t="str">
        <f t="shared" si="32"/>
        <v/>
      </c>
      <c r="M72" s="1" t="s">
        <v>82</v>
      </c>
      <c r="N72" s="1" t="s">
        <v>0</v>
      </c>
      <c r="O72" s="1" t="s">
        <v>177</v>
      </c>
      <c r="P72" s="1" t="s">
        <v>3</v>
      </c>
      <c r="Q72" s="1" t="s">
        <v>202</v>
      </c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</row>
    <row r="73" spans="1:41" ht="24.95" customHeight="1" x14ac:dyDescent="0.3">
      <c r="A73" s="3">
        <v>71</v>
      </c>
      <c r="B73" s="3" t="str">
        <f t="shared" si="22"/>
        <v/>
      </c>
      <c r="C73" s="3" t="str">
        <f t="shared" si="23"/>
        <v>O</v>
      </c>
      <c r="D73" s="3" t="str">
        <f t="shared" si="24"/>
        <v/>
      </c>
      <c r="E73" s="3" t="str">
        <f t="shared" si="25"/>
        <v/>
      </c>
      <c r="F73" s="3" t="str">
        <f t="shared" si="26"/>
        <v/>
      </c>
      <c r="G73" s="3" t="str">
        <f t="shared" si="27"/>
        <v/>
      </c>
      <c r="H73" s="3" t="str">
        <f t="shared" si="28"/>
        <v/>
      </c>
      <c r="I73" s="3" t="str">
        <f t="shared" si="29"/>
        <v>O</v>
      </c>
      <c r="J73" s="3" t="str">
        <f t="shared" si="30"/>
        <v/>
      </c>
      <c r="K73" s="3" t="str">
        <f t="shared" si="31"/>
        <v/>
      </c>
      <c r="L73" s="3" t="str">
        <f t="shared" si="32"/>
        <v/>
      </c>
      <c r="M73" s="1" t="s">
        <v>103</v>
      </c>
      <c r="N73" s="1" t="s">
        <v>0</v>
      </c>
      <c r="O73" s="1" t="s">
        <v>177</v>
      </c>
      <c r="P73" s="1" t="s">
        <v>24</v>
      </c>
      <c r="Q73" s="1" t="s">
        <v>206</v>
      </c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</row>
    <row r="74" spans="1:41" ht="24.95" customHeight="1" x14ac:dyDescent="0.3">
      <c r="A74" s="3">
        <v>72</v>
      </c>
      <c r="B74" s="3" t="str">
        <f t="shared" si="22"/>
        <v/>
      </c>
      <c r="C74" s="3" t="str">
        <f t="shared" si="23"/>
        <v>O</v>
      </c>
      <c r="D74" s="3" t="str">
        <f t="shared" si="24"/>
        <v/>
      </c>
      <c r="E74" s="3" t="str">
        <f t="shared" si="25"/>
        <v/>
      </c>
      <c r="F74" s="3" t="str">
        <f t="shared" si="26"/>
        <v/>
      </c>
      <c r="G74" s="3" t="str">
        <f t="shared" si="27"/>
        <v/>
      </c>
      <c r="H74" s="3" t="str">
        <f t="shared" si="28"/>
        <v>O</v>
      </c>
      <c r="I74" s="3" t="str">
        <f t="shared" si="29"/>
        <v/>
      </c>
      <c r="J74" s="3" t="str">
        <f t="shared" si="30"/>
        <v/>
      </c>
      <c r="K74" s="3" t="str">
        <f t="shared" si="31"/>
        <v/>
      </c>
      <c r="L74" s="3" t="str">
        <f t="shared" si="32"/>
        <v/>
      </c>
      <c r="M74" s="1" t="s">
        <v>141</v>
      </c>
      <c r="N74" s="1" t="s">
        <v>0</v>
      </c>
      <c r="O74" s="1" t="s">
        <v>177</v>
      </c>
      <c r="P74" s="1" t="s">
        <v>28</v>
      </c>
      <c r="Q74" s="1" t="s">
        <v>241</v>
      </c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</row>
    <row r="75" spans="1:41" ht="24.95" customHeight="1" x14ac:dyDescent="0.3">
      <c r="A75" s="3">
        <v>73</v>
      </c>
      <c r="B75" s="3" t="str">
        <f t="shared" si="22"/>
        <v/>
      </c>
      <c r="C75" s="3" t="str">
        <f t="shared" si="23"/>
        <v/>
      </c>
      <c r="D75" s="3" t="str">
        <f t="shared" si="24"/>
        <v/>
      </c>
      <c r="E75" s="3" t="str">
        <f t="shared" si="25"/>
        <v/>
      </c>
      <c r="F75" s="3" t="str">
        <f t="shared" si="26"/>
        <v/>
      </c>
      <c r="G75" s="3" t="str">
        <f t="shared" si="27"/>
        <v/>
      </c>
      <c r="H75" s="3" t="str">
        <f t="shared" si="28"/>
        <v>O</v>
      </c>
      <c r="I75" s="3" t="str">
        <f t="shared" si="29"/>
        <v/>
      </c>
      <c r="J75" s="3" t="str">
        <f t="shared" si="30"/>
        <v/>
      </c>
      <c r="K75" s="3" t="str">
        <f t="shared" si="31"/>
        <v/>
      </c>
      <c r="L75" s="3" t="str">
        <f t="shared" si="32"/>
        <v/>
      </c>
      <c r="M75" s="1" t="s">
        <v>88</v>
      </c>
      <c r="N75" s="1" t="s">
        <v>0</v>
      </c>
      <c r="O75" s="1" t="s">
        <v>266</v>
      </c>
      <c r="P75" s="1" t="s">
        <v>14</v>
      </c>
      <c r="Q75" s="1" t="s">
        <v>165</v>
      </c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</row>
    <row r="76" spans="1:41" ht="24.95" customHeight="1" x14ac:dyDescent="0.3">
      <c r="A76" s="3">
        <v>74</v>
      </c>
      <c r="B76" s="3" t="str">
        <f t="shared" si="22"/>
        <v>O</v>
      </c>
      <c r="C76" s="3" t="str">
        <f t="shared" si="23"/>
        <v/>
      </c>
      <c r="D76" s="3" t="str">
        <f t="shared" si="24"/>
        <v/>
      </c>
      <c r="E76" s="3" t="str">
        <f t="shared" si="25"/>
        <v/>
      </c>
      <c r="F76" s="3" t="str">
        <f t="shared" si="26"/>
        <v/>
      </c>
      <c r="G76" s="3" t="str">
        <f t="shared" si="27"/>
        <v/>
      </c>
      <c r="H76" s="3" t="str">
        <f t="shared" si="28"/>
        <v/>
      </c>
      <c r="I76" s="3" t="str">
        <f t="shared" si="29"/>
        <v>O</v>
      </c>
      <c r="J76" s="3" t="str">
        <f t="shared" si="30"/>
        <v/>
      </c>
      <c r="K76" s="3" t="str">
        <f t="shared" si="31"/>
        <v/>
      </c>
      <c r="L76" s="3" t="str">
        <f t="shared" si="32"/>
        <v/>
      </c>
      <c r="M76" s="1" t="s">
        <v>106</v>
      </c>
      <c r="N76" s="1" t="s">
        <v>0</v>
      </c>
      <c r="O76" s="1" t="s">
        <v>184</v>
      </c>
      <c r="P76" s="1" t="s">
        <v>56</v>
      </c>
      <c r="Q76" s="1" t="s">
        <v>212</v>
      </c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</row>
    <row r="77" spans="1:41" ht="24.95" customHeight="1" x14ac:dyDescent="0.3">
      <c r="A77" s="3">
        <v>75</v>
      </c>
      <c r="B77" s="3" t="str">
        <f t="shared" si="22"/>
        <v>O</v>
      </c>
      <c r="C77" s="3" t="str">
        <f t="shared" si="23"/>
        <v/>
      </c>
      <c r="D77" s="3" t="str">
        <f t="shared" si="24"/>
        <v/>
      </c>
      <c r="E77" s="3" t="str">
        <f t="shared" si="25"/>
        <v/>
      </c>
      <c r="F77" s="3" t="str">
        <f t="shared" si="26"/>
        <v/>
      </c>
      <c r="G77" s="3" t="str">
        <f t="shared" si="27"/>
        <v/>
      </c>
      <c r="H77" s="3" t="str">
        <f t="shared" si="28"/>
        <v/>
      </c>
      <c r="I77" s="3" t="str">
        <f t="shared" si="29"/>
        <v/>
      </c>
      <c r="J77" s="3" t="str">
        <f t="shared" si="30"/>
        <v/>
      </c>
      <c r="K77" s="3" t="str">
        <f t="shared" si="31"/>
        <v/>
      </c>
      <c r="L77" s="3" t="str">
        <f t="shared" si="32"/>
        <v/>
      </c>
      <c r="M77" s="1" t="s">
        <v>137</v>
      </c>
      <c r="N77" s="1" t="s">
        <v>0</v>
      </c>
      <c r="O77" s="1" t="s">
        <v>184</v>
      </c>
      <c r="P77" s="1" t="s">
        <v>23</v>
      </c>
      <c r="Q77" s="1" t="s">
        <v>237</v>
      </c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</row>
    <row r="78" spans="1:41" ht="24.95" customHeight="1" x14ac:dyDescent="0.3">
      <c r="A78" s="3">
        <v>76</v>
      </c>
      <c r="B78" s="3" t="str">
        <f t="shared" si="22"/>
        <v>O</v>
      </c>
      <c r="C78" s="3" t="str">
        <f t="shared" si="23"/>
        <v/>
      </c>
      <c r="D78" s="3" t="str">
        <f t="shared" si="24"/>
        <v/>
      </c>
      <c r="E78" s="3" t="str">
        <f t="shared" si="25"/>
        <v/>
      </c>
      <c r="F78" s="3" t="str">
        <f t="shared" si="26"/>
        <v/>
      </c>
      <c r="G78" s="3" t="str">
        <f t="shared" si="27"/>
        <v/>
      </c>
      <c r="H78" s="3" t="str">
        <f t="shared" si="28"/>
        <v/>
      </c>
      <c r="I78" s="3" t="str">
        <f t="shared" si="29"/>
        <v/>
      </c>
      <c r="J78" s="3" t="str">
        <f t="shared" si="30"/>
        <v/>
      </c>
      <c r="K78" s="3" t="str">
        <f t="shared" si="31"/>
        <v/>
      </c>
      <c r="L78" s="3" t="str">
        <f t="shared" si="32"/>
        <v/>
      </c>
      <c r="M78" s="1" t="s">
        <v>110</v>
      </c>
      <c r="N78" s="1" t="s">
        <v>0</v>
      </c>
      <c r="O78" s="1" t="s">
        <v>184</v>
      </c>
      <c r="P78" s="1" t="s">
        <v>29</v>
      </c>
      <c r="Q78" s="1" t="s">
        <v>223</v>
      </c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</row>
    <row r="79" spans="1:41" ht="24.95" customHeight="1" x14ac:dyDescent="0.3">
      <c r="A79" s="3">
        <v>77</v>
      </c>
      <c r="B79" s="3" t="str">
        <f t="shared" si="22"/>
        <v>O</v>
      </c>
      <c r="C79" s="3" t="str">
        <f t="shared" si="23"/>
        <v/>
      </c>
      <c r="D79" s="3" t="str">
        <f t="shared" si="24"/>
        <v/>
      </c>
      <c r="E79" s="3" t="str">
        <f t="shared" si="25"/>
        <v/>
      </c>
      <c r="F79" s="3" t="str">
        <f t="shared" si="26"/>
        <v/>
      </c>
      <c r="G79" s="3" t="str">
        <f t="shared" si="27"/>
        <v/>
      </c>
      <c r="H79" s="3" t="str">
        <f t="shared" si="28"/>
        <v/>
      </c>
      <c r="I79" s="3" t="str">
        <f t="shared" si="29"/>
        <v>O</v>
      </c>
      <c r="J79" s="3" t="str">
        <f t="shared" si="30"/>
        <v/>
      </c>
      <c r="K79" s="3" t="str">
        <f t="shared" si="31"/>
        <v/>
      </c>
      <c r="L79" s="3" t="str">
        <f t="shared" si="32"/>
        <v/>
      </c>
      <c r="M79" s="1" t="s">
        <v>125</v>
      </c>
      <c r="N79" s="1" t="s">
        <v>0</v>
      </c>
      <c r="O79" s="1" t="s">
        <v>184</v>
      </c>
      <c r="P79" s="1" t="s">
        <v>6</v>
      </c>
      <c r="Q79" s="1" t="s">
        <v>218</v>
      </c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</row>
    <row r="80" spans="1:41" ht="24.95" customHeight="1" x14ac:dyDescent="0.3">
      <c r="A80" s="3">
        <v>78</v>
      </c>
      <c r="B80" s="3" t="str">
        <f t="shared" si="22"/>
        <v/>
      </c>
      <c r="C80" s="3" t="str">
        <f t="shared" si="23"/>
        <v/>
      </c>
      <c r="D80" s="3" t="str">
        <f t="shared" si="24"/>
        <v/>
      </c>
      <c r="E80" s="3" t="str">
        <f t="shared" si="25"/>
        <v/>
      </c>
      <c r="F80" s="3" t="str">
        <f t="shared" si="26"/>
        <v/>
      </c>
      <c r="G80" s="3" t="str">
        <f t="shared" si="27"/>
        <v/>
      </c>
      <c r="H80" s="3" t="str">
        <f t="shared" si="28"/>
        <v/>
      </c>
      <c r="I80" s="3" t="str">
        <f t="shared" si="29"/>
        <v/>
      </c>
      <c r="J80" s="3" t="str">
        <f t="shared" si="30"/>
        <v/>
      </c>
      <c r="K80" s="3" t="str">
        <f t="shared" si="31"/>
        <v>O</v>
      </c>
      <c r="L80" s="3" t="str">
        <f t="shared" si="32"/>
        <v/>
      </c>
      <c r="M80" s="1" t="s">
        <v>83</v>
      </c>
      <c r="N80" s="1" t="s">
        <v>0</v>
      </c>
      <c r="O80" s="1" t="s">
        <v>271</v>
      </c>
      <c r="P80" s="1" t="s">
        <v>4</v>
      </c>
      <c r="Q80" s="1" t="s">
        <v>229</v>
      </c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</row>
    <row r="81" spans="1:41" ht="24.95" customHeight="1" x14ac:dyDescent="0.3">
      <c r="A81" s="3">
        <v>79</v>
      </c>
      <c r="B81" s="3" t="str">
        <f t="shared" si="22"/>
        <v/>
      </c>
      <c r="C81" s="3" t="str">
        <f t="shared" si="23"/>
        <v/>
      </c>
      <c r="D81" s="3" t="str">
        <f t="shared" si="24"/>
        <v/>
      </c>
      <c r="E81" s="3" t="str">
        <f t="shared" si="25"/>
        <v/>
      </c>
      <c r="F81" s="3" t="str">
        <f t="shared" si="26"/>
        <v/>
      </c>
      <c r="G81" s="3" t="str">
        <f t="shared" si="27"/>
        <v/>
      </c>
      <c r="H81" s="3" t="str">
        <f t="shared" si="28"/>
        <v/>
      </c>
      <c r="I81" s="3" t="str">
        <f t="shared" si="29"/>
        <v/>
      </c>
      <c r="J81" s="3" t="str">
        <f t="shared" si="30"/>
        <v/>
      </c>
      <c r="K81" s="3" t="str">
        <f t="shared" si="31"/>
        <v>O</v>
      </c>
      <c r="L81" s="3" t="str">
        <f t="shared" si="32"/>
        <v/>
      </c>
      <c r="M81" s="1" t="s">
        <v>84</v>
      </c>
      <c r="N81" s="1" t="s">
        <v>0</v>
      </c>
      <c r="O81" s="1" t="s">
        <v>271</v>
      </c>
      <c r="P81" s="1" t="s">
        <v>5</v>
      </c>
      <c r="Q81" s="1" t="s">
        <v>179</v>
      </c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</row>
    <row r="82" spans="1:41" ht="24.95" customHeight="1" x14ac:dyDescent="0.3">
      <c r="A82" s="3">
        <v>80</v>
      </c>
      <c r="B82" s="3" t="str">
        <f t="shared" si="22"/>
        <v/>
      </c>
      <c r="C82" s="3" t="str">
        <f t="shared" si="23"/>
        <v/>
      </c>
      <c r="D82" s="3" t="str">
        <f t="shared" si="24"/>
        <v/>
      </c>
      <c r="E82" s="3" t="str">
        <f t="shared" si="25"/>
        <v>O</v>
      </c>
      <c r="F82" s="3" t="str">
        <f t="shared" si="26"/>
        <v/>
      </c>
      <c r="G82" s="3" t="str">
        <f t="shared" si="27"/>
        <v/>
      </c>
      <c r="H82" s="3" t="str">
        <f t="shared" si="28"/>
        <v/>
      </c>
      <c r="I82" s="3" t="str">
        <f t="shared" si="29"/>
        <v>O</v>
      </c>
      <c r="J82" s="3" t="str">
        <f t="shared" si="30"/>
        <v/>
      </c>
      <c r="K82" s="3" t="str">
        <f t="shared" si="31"/>
        <v/>
      </c>
      <c r="L82" s="3" t="str">
        <f t="shared" si="32"/>
        <v/>
      </c>
      <c r="M82" s="1" t="s">
        <v>86</v>
      </c>
      <c r="N82" s="1" t="s">
        <v>0</v>
      </c>
      <c r="O82" s="1" t="s">
        <v>268</v>
      </c>
      <c r="P82" s="1" t="s">
        <v>79</v>
      </c>
      <c r="Q82" s="1" t="s">
        <v>163</v>
      </c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</row>
    <row r="83" spans="1:41" x14ac:dyDescent="0.3"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Q83" s="40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2"/>
    </row>
    <row r="84" spans="1:41" x14ac:dyDescent="0.3"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Q84" s="40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</row>
    <row r="85" spans="1:41" x14ac:dyDescent="0.3"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Q85" s="40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</row>
    <row r="86" spans="1:41" x14ac:dyDescent="0.3"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Q86" s="40"/>
      <c r="AC86" s="40"/>
    </row>
  </sheetData>
  <autoFilter ref="B2:Q2"/>
  <mergeCells count="3">
    <mergeCell ref="B1:L1"/>
    <mergeCell ref="M1:Q1"/>
    <mergeCell ref="A1:A2"/>
  </mergeCells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7"/>
  <sheetViews>
    <sheetView zoomScale="70" zoomScaleNormal="70" workbookViewId="0">
      <pane ySplit="2" topLeftCell="A3" activePane="bottomLeft" state="frozen"/>
      <selection pane="bottomLeft" activeCell="L32" sqref="L32"/>
    </sheetView>
  </sheetViews>
  <sheetFormatPr defaultRowHeight="16.5" x14ac:dyDescent="0.3"/>
  <cols>
    <col min="1" max="1" width="5.75" style="10" customWidth="1"/>
    <col min="2" max="10" width="6.75" style="9" customWidth="1"/>
    <col min="11" max="12" width="30.75" customWidth="1"/>
    <col min="13" max="13" width="20.75" customWidth="1"/>
    <col min="14" max="14" width="30.625" customWidth="1"/>
    <col min="15" max="15" width="60.75" customWidth="1"/>
    <col min="16" max="16" width="100.75" customWidth="1"/>
  </cols>
  <sheetData>
    <row r="1" spans="1:16" ht="50.1" customHeight="1" x14ac:dyDescent="0.3">
      <c r="A1" s="48" t="s">
        <v>80</v>
      </c>
      <c r="B1" s="44" t="s">
        <v>1086</v>
      </c>
      <c r="C1" s="44"/>
      <c r="D1" s="44"/>
      <c r="E1" s="44"/>
      <c r="F1" s="44"/>
      <c r="G1" s="44"/>
      <c r="H1" s="44"/>
      <c r="I1" s="44"/>
      <c r="J1" s="44"/>
      <c r="K1" s="45" t="s">
        <v>1091</v>
      </c>
      <c r="L1" s="50"/>
      <c r="M1" s="50"/>
      <c r="N1" s="50"/>
      <c r="O1" s="50"/>
      <c r="P1" s="51"/>
    </row>
    <row r="2" spans="1:16" ht="99.95" customHeight="1" x14ac:dyDescent="0.3">
      <c r="A2" s="52"/>
      <c r="B2" s="8" t="s">
        <v>562</v>
      </c>
      <c r="C2" s="8" t="s">
        <v>561</v>
      </c>
      <c r="D2" s="8" t="s">
        <v>560</v>
      </c>
      <c r="E2" s="8" t="s">
        <v>559</v>
      </c>
      <c r="F2" s="8" t="s">
        <v>558</v>
      </c>
      <c r="G2" s="8" t="s">
        <v>557</v>
      </c>
      <c r="H2" s="8" t="s">
        <v>556</v>
      </c>
      <c r="I2" s="8" t="s">
        <v>555</v>
      </c>
      <c r="J2" s="8" t="s">
        <v>278</v>
      </c>
      <c r="K2" s="39" t="s">
        <v>162</v>
      </c>
      <c r="L2" s="39" t="s">
        <v>565</v>
      </c>
      <c r="M2" s="39" t="s">
        <v>564</v>
      </c>
      <c r="N2" s="39" t="s">
        <v>263</v>
      </c>
      <c r="O2" s="39" t="s">
        <v>81</v>
      </c>
      <c r="P2" s="39" t="s">
        <v>563</v>
      </c>
    </row>
    <row r="3" spans="1:16" ht="24.95" customHeight="1" x14ac:dyDescent="0.3">
      <c r="A3" s="3">
        <v>1</v>
      </c>
      <c r="B3" s="11" t="str">
        <f t="shared" ref="B3:B34" si="0">IF(COUNTIF(N3:O3,"*코일*"),"O",IF(COUNTIF(N3:O3,"*발전기*"),"O",IF(COUNTIF(N3:O3,"*전동기*"),"O","")))</f>
        <v/>
      </c>
      <c r="C3" s="11" t="str">
        <f t="shared" ref="C3:C34" si="1">IF(COUNTIF(N3:O3,"*가정용*"),"O",IF(COUNTIF(N3:O3,"*일반용*"),"O",IF(COUNTIF(N3:O3,"*주방용*"),"O","")))</f>
        <v>O</v>
      </c>
      <c r="D3" s="11" t="str">
        <f t="shared" ref="D3:D34" si="2">IF(COUNTIF(N3:O3,"*발열*"),"O",IF(COUNTIF(N3:O3,"*냉방*"),"O",IF(COUNTIF(N3:O3,"*히터*"),"O",IF(COUNTIF(N3:O3,"*난방*"),"O",""))))</f>
        <v/>
      </c>
      <c r="E3" s="11" t="str">
        <f t="shared" ref="E3:E34" si="3">IF(COUNTIF(N3:O3,"*다이오드*"),"O",IF(COUNTIF(N3:O3,"*트랜지스터*"),"O",IF(COUNTIF(N3:O3,"*반도체소자*"),"O",IF(COUNTIF(N3:O3,"*부품*"),"O",""))))</f>
        <v/>
      </c>
      <c r="F3" s="11" t="str">
        <f t="shared" ref="F3:F34" si="4">IF(COUNTIF(N3:O3,"*기판*"),"O",IF(COUNTIF(N3:O3,"*PCB*"),"O",""))</f>
        <v/>
      </c>
      <c r="G3" s="11" t="str">
        <f t="shared" ref="G3:G34" si="5">IF(COUNTIF(N3:O3,"*자동*"),"O",IF(COUNTIF(N3:O3,"*로봇*"),"O",""))</f>
        <v/>
      </c>
      <c r="H3" s="11" t="str">
        <f t="shared" ref="H3:H34" si="6">IF(COUNTIF(N3:O3,"*조립*"),"O","")</f>
        <v/>
      </c>
      <c r="I3" s="11" t="str">
        <f t="shared" ref="I3:I34" si="7">IF(COUNTIF(N3:O3,"*검사*"),"O",IF(COUNTIF(N3:O3,"*성능*"),"O",IF(COUNTIF(N3:O3,"*평가*"),"O",IF(COUNTIF(N3:O3,"*시험*"),"O",""))))</f>
        <v/>
      </c>
      <c r="J3" s="11" t="str">
        <f t="shared" ref="J3:J20" si="8">IF(COUNTIF(B3:I3,"*O*"),"","O")</f>
        <v/>
      </c>
      <c r="K3" s="1" t="s">
        <v>1088</v>
      </c>
      <c r="L3" s="12"/>
      <c r="M3" s="1" t="s">
        <v>285</v>
      </c>
      <c r="N3" s="1" t="s">
        <v>549</v>
      </c>
      <c r="O3" s="1" t="s">
        <v>1089</v>
      </c>
      <c r="P3" s="1" t="s">
        <v>1090</v>
      </c>
    </row>
    <row r="4" spans="1:16" ht="24.95" customHeight="1" x14ac:dyDescent="0.3">
      <c r="A4" s="3">
        <v>2</v>
      </c>
      <c r="B4" s="11" t="str">
        <f t="shared" si="0"/>
        <v/>
      </c>
      <c r="C4" s="11" t="str">
        <f t="shared" si="1"/>
        <v>O</v>
      </c>
      <c r="D4" s="11" t="str">
        <f t="shared" si="2"/>
        <v/>
      </c>
      <c r="E4" s="11" t="str">
        <f t="shared" si="3"/>
        <v/>
      </c>
      <c r="F4" s="11" t="str">
        <f t="shared" si="4"/>
        <v/>
      </c>
      <c r="G4" s="11" t="str">
        <f t="shared" si="5"/>
        <v/>
      </c>
      <c r="H4" s="11" t="str">
        <f t="shared" si="6"/>
        <v/>
      </c>
      <c r="I4" s="11" t="str">
        <f t="shared" si="7"/>
        <v/>
      </c>
      <c r="J4" s="11" t="str">
        <f t="shared" si="8"/>
        <v/>
      </c>
      <c r="K4" s="1" t="s">
        <v>554</v>
      </c>
      <c r="L4" s="12"/>
      <c r="M4" s="1" t="s">
        <v>285</v>
      </c>
      <c r="N4" s="1" t="s">
        <v>549</v>
      </c>
      <c r="O4" s="1" t="s">
        <v>553</v>
      </c>
      <c r="P4" s="1" t="s">
        <v>552</v>
      </c>
    </row>
    <row r="5" spans="1:16" ht="24.95" customHeight="1" x14ac:dyDescent="0.3">
      <c r="A5" s="3">
        <v>3</v>
      </c>
      <c r="B5" s="11" t="str">
        <f t="shared" si="0"/>
        <v/>
      </c>
      <c r="C5" s="11" t="str">
        <f t="shared" si="1"/>
        <v>O</v>
      </c>
      <c r="D5" s="11" t="str">
        <f t="shared" si="2"/>
        <v/>
      </c>
      <c r="E5" s="11" t="str">
        <f t="shared" si="3"/>
        <v/>
      </c>
      <c r="F5" s="11" t="str">
        <f t="shared" si="4"/>
        <v/>
      </c>
      <c r="G5" s="11" t="str">
        <f t="shared" si="5"/>
        <v/>
      </c>
      <c r="H5" s="11" t="str">
        <f t="shared" si="6"/>
        <v/>
      </c>
      <c r="I5" s="11" t="str">
        <f t="shared" si="7"/>
        <v/>
      </c>
      <c r="J5" s="11" t="str">
        <f t="shared" si="8"/>
        <v/>
      </c>
      <c r="K5" s="1" t="s">
        <v>551</v>
      </c>
      <c r="L5" s="12" t="s">
        <v>550</v>
      </c>
      <c r="M5" s="1" t="s">
        <v>285</v>
      </c>
      <c r="N5" s="1" t="s">
        <v>549</v>
      </c>
      <c r="O5" s="1" t="s">
        <v>548</v>
      </c>
      <c r="P5" s="1" t="s">
        <v>547</v>
      </c>
    </row>
    <row r="6" spans="1:16" ht="24.95" customHeight="1" x14ac:dyDescent="0.3">
      <c r="A6" s="3">
        <v>4</v>
      </c>
      <c r="B6" s="11" t="str">
        <f t="shared" si="0"/>
        <v/>
      </c>
      <c r="C6" s="11" t="str">
        <f t="shared" si="1"/>
        <v/>
      </c>
      <c r="D6" s="11" t="str">
        <f t="shared" si="2"/>
        <v/>
      </c>
      <c r="E6" s="11" t="str">
        <f t="shared" si="3"/>
        <v>O</v>
      </c>
      <c r="F6" s="11" t="str">
        <f t="shared" si="4"/>
        <v/>
      </c>
      <c r="G6" s="11" t="str">
        <f t="shared" si="5"/>
        <v/>
      </c>
      <c r="H6" s="11" t="str">
        <f t="shared" si="6"/>
        <v/>
      </c>
      <c r="I6" s="11" t="str">
        <f t="shared" si="7"/>
        <v/>
      </c>
      <c r="J6" s="11" t="str">
        <f t="shared" si="8"/>
        <v/>
      </c>
      <c r="K6" s="4" t="s">
        <v>546</v>
      </c>
      <c r="L6" s="12" t="s">
        <v>545</v>
      </c>
      <c r="M6" s="1" t="s">
        <v>285</v>
      </c>
      <c r="N6" s="4" t="s">
        <v>544</v>
      </c>
      <c r="O6" s="5" t="s">
        <v>543</v>
      </c>
      <c r="P6" s="5" t="s">
        <v>542</v>
      </c>
    </row>
    <row r="7" spans="1:16" ht="24.95" customHeight="1" x14ac:dyDescent="0.3">
      <c r="A7" s="3">
        <v>5</v>
      </c>
      <c r="B7" s="11" t="str">
        <f t="shared" si="0"/>
        <v/>
      </c>
      <c r="C7" s="11" t="str">
        <f t="shared" si="1"/>
        <v/>
      </c>
      <c r="D7" s="11" t="str">
        <f t="shared" si="2"/>
        <v/>
      </c>
      <c r="E7" s="11" t="str">
        <f t="shared" si="3"/>
        <v>O</v>
      </c>
      <c r="F7" s="11" t="str">
        <f t="shared" si="4"/>
        <v/>
      </c>
      <c r="G7" s="11" t="str">
        <f t="shared" si="5"/>
        <v/>
      </c>
      <c r="H7" s="11" t="str">
        <f t="shared" si="6"/>
        <v/>
      </c>
      <c r="I7" s="11" t="str">
        <f t="shared" si="7"/>
        <v/>
      </c>
      <c r="J7" s="11" t="str">
        <f t="shared" si="8"/>
        <v/>
      </c>
      <c r="K7" s="4" t="s">
        <v>541</v>
      </c>
      <c r="L7" s="12" t="s">
        <v>540</v>
      </c>
      <c r="M7" s="1" t="s">
        <v>285</v>
      </c>
      <c r="N7" s="4" t="s">
        <v>535</v>
      </c>
      <c r="O7" s="5" t="s">
        <v>539</v>
      </c>
      <c r="P7" s="5" t="s">
        <v>538</v>
      </c>
    </row>
    <row r="8" spans="1:16" ht="24.95" customHeight="1" x14ac:dyDescent="0.3">
      <c r="A8" s="3">
        <v>6</v>
      </c>
      <c r="B8" s="11" t="str">
        <f t="shared" si="0"/>
        <v/>
      </c>
      <c r="C8" s="11" t="str">
        <f t="shared" si="1"/>
        <v/>
      </c>
      <c r="D8" s="11" t="str">
        <f t="shared" si="2"/>
        <v/>
      </c>
      <c r="E8" s="11" t="str">
        <f t="shared" si="3"/>
        <v>O</v>
      </c>
      <c r="F8" s="11" t="str">
        <f t="shared" si="4"/>
        <v/>
      </c>
      <c r="G8" s="11" t="str">
        <f t="shared" si="5"/>
        <v/>
      </c>
      <c r="H8" s="11" t="str">
        <f t="shared" si="6"/>
        <v/>
      </c>
      <c r="I8" s="11" t="str">
        <f t="shared" si="7"/>
        <v/>
      </c>
      <c r="J8" s="11" t="str">
        <f t="shared" si="8"/>
        <v/>
      </c>
      <c r="K8" s="4" t="s">
        <v>537</v>
      </c>
      <c r="L8" s="12" t="s">
        <v>536</v>
      </c>
      <c r="M8" s="1" t="s">
        <v>285</v>
      </c>
      <c r="N8" s="4" t="s">
        <v>535</v>
      </c>
      <c r="O8" s="5" t="s">
        <v>534</v>
      </c>
      <c r="P8" s="5" t="s">
        <v>533</v>
      </c>
    </row>
    <row r="9" spans="1:16" ht="24.95" customHeight="1" x14ac:dyDescent="0.3">
      <c r="A9" s="3">
        <v>7</v>
      </c>
      <c r="B9" s="11" t="str">
        <f t="shared" si="0"/>
        <v>O</v>
      </c>
      <c r="C9" s="11" t="str">
        <f t="shared" si="1"/>
        <v/>
      </c>
      <c r="D9" s="11" t="str">
        <f t="shared" si="2"/>
        <v/>
      </c>
      <c r="E9" s="11" t="str">
        <f t="shared" si="3"/>
        <v/>
      </c>
      <c r="F9" s="11" t="str">
        <f t="shared" si="4"/>
        <v/>
      </c>
      <c r="G9" s="11" t="str">
        <f t="shared" si="5"/>
        <v/>
      </c>
      <c r="H9" s="11" t="str">
        <f t="shared" si="6"/>
        <v/>
      </c>
      <c r="I9" s="11" t="str">
        <f t="shared" si="7"/>
        <v/>
      </c>
      <c r="J9" s="11" t="str">
        <f t="shared" si="8"/>
        <v/>
      </c>
      <c r="K9" s="1" t="s">
        <v>532</v>
      </c>
      <c r="L9" s="12" t="s">
        <v>531</v>
      </c>
      <c r="M9" s="1" t="s">
        <v>285</v>
      </c>
      <c r="N9" s="1" t="s">
        <v>502</v>
      </c>
      <c r="O9" s="1" t="s">
        <v>530</v>
      </c>
      <c r="P9" s="1" t="s">
        <v>529</v>
      </c>
    </row>
    <row r="10" spans="1:16" ht="24.95" customHeight="1" x14ac:dyDescent="0.3">
      <c r="A10" s="3">
        <v>8</v>
      </c>
      <c r="B10" s="11" t="str">
        <f t="shared" si="0"/>
        <v>O</v>
      </c>
      <c r="C10" s="11" t="str">
        <f t="shared" si="1"/>
        <v/>
      </c>
      <c r="D10" s="11" t="str">
        <f t="shared" si="2"/>
        <v/>
      </c>
      <c r="E10" s="11" t="str">
        <f t="shared" si="3"/>
        <v/>
      </c>
      <c r="F10" s="11" t="str">
        <f t="shared" si="4"/>
        <v/>
      </c>
      <c r="G10" s="11" t="str">
        <f t="shared" si="5"/>
        <v/>
      </c>
      <c r="H10" s="11" t="str">
        <f t="shared" si="6"/>
        <v/>
      </c>
      <c r="I10" s="11" t="str">
        <f t="shared" si="7"/>
        <v/>
      </c>
      <c r="J10" s="11" t="str">
        <f t="shared" si="8"/>
        <v/>
      </c>
      <c r="K10" s="1" t="s">
        <v>528</v>
      </c>
      <c r="L10" s="12" t="s">
        <v>527</v>
      </c>
      <c r="M10" s="1" t="s">
        <v>285</v>
      </c>
      <c r="N10" s="1" t="s">
        <v>502</v>
      </c>
      <c r="O10" s="1" t="s">
        <v>526</v>
      </c>
      <c r="P10" s="1" t="s">
        <v>525</v>
      </c>
    </row>
    <row r="11" spans="1:16" ht="24.95" customHeight="1" x14ac:dyDescent="0.3">
      <c r="A11" s="3">
        <v>9</v>
      </c>
      <c r="B11" s="11" t="str">
        <f t="shared" si="0"/>
        <v>O</v>
      </c>
      <c r="C11" s="11" t="str">
        <f t="shared" si="1"/>
        <v/>
      </c>
      <c r="D11" s="11" t="str">
        <f t="shared" si="2"/>
        <v/>
      </c>
      <c r="E11" s="11" t="str">
        <f t="shared" si="3"/>
        <v/>
      </c>
      <c r="F11" s="11" t="str">
        <f t="shared" si="4"/>
        <v/>
      </c>
      <c r="G11" s="11" t="str">
        <f t="shared" si="5"/>
        <v/>
      </c>
      <c r="H11" s="11" t="str">
        <f t="shared" si="6"/>
        <v/>
      </c>
      <c r="I11" s="11" t="str">
        <f t="shared" si="7"/>
        <v/>
      </c>
      <c r="J11" s="11" t="str">
        <f t="shared" si="8"/>
        <v/>
      </c>
      <c r="K11" s="1" t="s">
        <v>524</v>
      </c>
      <c r="L11" s="12" t="s">
        <v>523</v>
      </c>
      <c r="M11" s="1" t="s">
        <v>285</v>
      </c>
      <c r="N11" s="1" t="s">
        <v>502</v>
      </c>
      <c r="O11" s="1" t="s">
        <v>522</v>
      </c>
      <c r="P11" s="1" t="s">
        <v>521</v>
      </c>
    </row>
    <row r="12" spans="1:16" ht="24.95" customHeight="1" x14ac:dyDescent="0.3">
      <c r="A12" s="3">
        <v>10</v>
      </c>
      <c r="B12" s="11" t="str">
        <f t="shared" si="0"/>
        <v>O</v>
      </c>
      <c r="C12" s="11" t="str">
        <f t="shared" si="1"/>
        <v/>
      </c>
      <c r="D12" s="11" t="str">
        <f t="shared" si="2"/>
        <v/>
      </c>
      <c r="E12" s="11" t="str">
        <f t="shared" si="3"/>
        <v/>
      </c>
      <c r="F12" s="11" t="str">
        <f t="shared" si="4"/>
        <v/>
      </c>
      <c r="G12" s="11" t="str">
        <f t="shared" si="5"/>
        <v/>
      </c>
      <c r="H12" s="11" t="str">
        <f t="shared" si="6"/>
        <v/>
      </c>
      <c r="I12" s="11" t="str">
        <f t="shared" si="7"/>
        <v/>
      </c>
      <c r="J12" s="11" t="str">
        <f t="shared" si="8"/>
        <v/>
      </c>
      <c r="K12" s="1" t="s">
        <v>520</v>
      </c>
      <c r="L12" s="12" t="s">
        <v>519</v>
      </c>
      <c r="M12" s="1" t="s">
        <v>285</v>
      </c>
      <c r="N12" s="1" t="s">
        <v>502</v>
      </c>
      <c r="O12" s="1" t="s">
        <v>518</v>
      </c>
      <c r="P12" s="1" t="s">
        <v>517</v>
      </c>
    </row>
    <row r="13" spans="1:16" ht="24.95" customHeight="1" x14ac:dyDescent="0.3">
      <c r="A13" s="3">
        <v>11</v>
      </c>
      <c r="B13" s="11" t="str">
        <f t="shared" si="0"/>
        <v>O</v>
      </c>
      <c r="C13" s="11" t="str">
        <f t="shared" si="1"/>
        <v/>
      </c>
      <c r="D13" s="11" t="str">
        <f t="shared" si="2"/>
        <v/>
      </c>
      <c r="E13" s="11" t="str">
        <f t="shared" si="3"/>
        <v/>
      </c>
      <c r="F13" s="11" t="str">
        <f t="shared" si="4"/>
        <v/>
      </c>
      <c r="G13" s="11" t="str">
        <f t="shared" si="5"/>
        <v/>
      </c>
      <c r="H13" s="11" t="str">
        <f t="shared" si="6"/>
        <v/>
      </c>
      <c r="I13" s="11" t="str">
        <f t="shared" si="7"/>
        <v/>
      </c>
      <c r="J13" s="11" t="str">
        <f t="shared" si="8"/>
        <v/>
      </c>
      <c r="K13" s="1" t="s">
        <v>516</v>
      </c>
      <c r="L13" s="12"/>
      <c r="M13" s="1" t="s">
        <v>285</v>
      </c>
      <c r="N13" s="1" t="s">
        <v>502</v>
      </c>
      <c r="O13" s="1" t="s">
        <v>515</v>
      </c>
      <c r="P13" s="1" t="s">
        <v>514</v>
      </c>
    </row>
    <row r="14" spans="1:16" ht="24.95" customHeight="1" x14ac:dyDescent="0.3">
      <c r="A14" s="3">
        <v>12</v>
      </c>
      <c r="B14" s="11" t="str">
        <f t="shared" si="0"/>
        <v>O</v>
      </c>
      <c r="C14" s="11" t="str">
        <f t="shared" si="1"/>
        <v/>
      </c>
      <c r="D14" s="11" t="str">
        <f t="shared" si="2"/>
        <v/>
      </c>
      <c r="E14" s="11" t="str">
        <f t="shared" si="3"/>
        <v/>
      </c>
      <c r="F14" s="11" t="str">
        <f t="shared" si="4"/>
        <v/>
      </c>
      <c r="G14" s="11" t="str">
        <f t="shared" si="5"/>
        <v/>
      </c>
      <c r="H14" s="11" t="str">
        <f t="shared" si="6"/>
        <v/>
      </c>
      <c r="I14" s="11" t="str">
        <f t="shared" si="7"/>
        <v/>
      </c>
      <c r="J14" s="11" t="str">
        <f t="shared" si="8"/>
        <v/>
      </c>
      <c r="K14" s="1" t="s">
        <v>513</v>
      </c>
      <c r="L14" s="12"/>
      <c r="M14" s="1" t="s">
        <v>285</v>
      </c>
      <c r="N14" s="1" t="s">
        <v>502</v>
      </c>
      <c r="O14" s="1" t="s">
        <v>512</v>
      </c>
      <c r="P14" s="1" t="s">
        <v>511</v>
      </c>
    </row>
    <row r="15" spans="1:16" ht="24.95" customHeight="1" x14ac:dyDescent="0.3">
      <c r="A15" s="3">
        <v>13</v>
      </c>
      <c r="B15" s="11" t="str">
        <f t="shared" si="0"/>
        <v>O</v>
      </c>
      <c r="C15" s="11" t="str">
        <f t="shared" si="1"/>
        <v/>
      </c>
      <c r="D15" s="11" t="str">
        <f t="shared" si="2"/>
        <v/>
      </c>
      <c r="E15" s="11" t="str">
        <f t="shared" si="3"/>
        <v/>
      </c>
      <c r="F15" s="11" t="str">
        <f t="shared" si="4"/>
        <v/>
      </c>
      <c r="G15" s="11" t="str">
        <f t="shared" si="5"/>
        <v/>
      </c>
      <c r="H15" s="11" t="str">
        <f t="shared" si="6"/>
        <v/>
      </c>
      <c r="I15" s="11" t="str">
        <f t="shared" si="7"/>
        <v/>
      </c>
      <c r="J15" s="11" t="str">
        <f t="shared" si="8"/>
        <v/>
      </c>
      <c r="K15" s="1" t="s">
        <v>510</v>
      </c>
      <c r="L15" s="12" t="s">
        <v>509</v>
      </c>
      <c r="M15" s="1" t="s">
        <v>285</v>
      </c>
      <c r="N15" s="1" t="s">
        <v>502</v>
      </c>
      <c r="O15" s="1" t="s">
        <v>508</v>
      </c>
      <c r="P15" s="1" t="s">
        <v>507</v>
      </c>
    </row>
    <row r="16" spans="1:16" ht="24.95" customHeight="1" x14ac:dyDescent="0.3">
      <c r="A16" s="3">
        <v>14</v>
      </c>
      <c r="B16" s="11" t="str">
        <f t="shared" si="0"/>
        <v>O</v>
      </c>
      <c r="C16" s="11" t="str">
        <f t="shared" si="1"/>
        <v/>
      </c>
      <c r="D16" s="11" t="str">
        <f t="shared" si="2"/>
        <v/>
      </c>
      <c r="E16" s="11" t="str">
        <f t="shared" si="3"/>
        <v/>
      </c>
      <c r="F16" s="11" t="str">
        <f t="shared" si="4"/>
        <v/>
      </c>
      <c r="G16" s="11" t="str">
        <f t="shared" si="5"/>
        <v/>
      </c>
      <c r="H16" s="11" t="str">
        <f t="shared" si="6"/>
        <v/>
      </c>
      <c r="I16" s="11" t="str">
        <f t="shared" si="7"/>
        <v/>
      </c>
      <c r="J16" s="11" t="str">
        <f t="shared" si="8"/>
        <v/>
      </c>
      <c r="K16" s="1" t="s">
        <v>506</v>
      </c>
      <c r="L16" s="12" t="s">
        <v>505</v>
      </c>
      <c r="M16" s="1" t="s">
        <v>285</v>
      </c>
      <c r="N16" s="1" t="s">
        <v>502</v>
      </c>
      <c r="O16" s="1" t="s">
        <v>504</v>
      </c>
      <c r="P16" s="1" t="s">
        <v>503</v>
      </c>
    </row>
    <row r="17" spans="1:16" ht="24.95" customHeight="1" x14ac:dyDescent="0.3">
      <c r="A17" s="3">
        <v>15</v>
      </c>
      <c r="B17" s="11" t="str">
        <f t="shared" si="0"/>
        <v>O</v>
      </c>
      <c r="C17" s="11" t="str">
        <f t="shared" si="1"/>
        <v/>
      </c>
      <c r="D17" s="11" t="str">
        <f t="shared" si="2"/>
        <v/>
      </c>
      <c r="E17" s="11" t="str">
        <f t="shared" si="3"/>
        <v>O</v>
      </c>
      <c r="F17" s="11" t="str">
        <f t="shared" si="4"/>
        <v/>
      </c>
      <c r="G17" s="11" t="str">
        <f t="shared" si="5"/>
        <v>O</v>
      </c>
      <c r="H17" s="11" t="str">
        <f t="shared" si="6"/>
        <v/>
      </c>
      <c r="I17" s="11" t="str">
        <f t="shared" si="7"/>
        <v/>
      </c>
      <c r="J17" s="11" t="str">
        <f t="shared" si="8"/>
        <v/>
      </c>
      <c r="K17" s="1" t="s">
        <v>501</v>
      </c>
      <c r="L17" s="12" t="s">
        <v>500</v>
      </c>
      <c r="M17" s="1" t="s">
        <v>285</v>
      </c>
      <c r="N17" s="1" t="s">
        <v>495</v>
      </c>
      <c r="O17" s="1" t="s">
        <v>499</v>
      </c>
      <c r="P17" s="1" t="s">
        <v>498</v>
      </c>
    </row>
    <row r="18" spans="1:16" ht="24.95" customHeight="1" x14ac:dyDescent="0.3">
      <c r="A18" s="3">
        <v>16</v>
      </c>
      <c r="B18" s="11" t="str">
        <f t="shared" si="0"/>
        <v/>
      </c>
      <c r="C18" s="11" t="str">
        <f t="shared" si="1"/>
        <v/>
      </c>
      <c r="D18" s="11" t="str">
        <f t="shared" si="2"/>
        <v/>
      </c>
      <c r="E18" s="11" t="str">
        <f t="shared" si="3"/>
        <v/>
      </c>
      <c r="F18" s="11" t="str">
        <f t="shared" si="4"/>
        <v/>
      </c>
      <c r="G18" s="11" t="str">
        <f t="shared" si="5"/>
        <v>O</v>
      </c>
      <c r="H18" s="11" t="str">
        <f t="shared" si="6"/>
        <v/>
      </c>
      <c r="I18" s="11" t="str">
        <f t="shared" si="7"/>
        <v/>
      </c>
      <c r="J18" s="11" t="str">
        <f t="shared" si="8"/>
        <v/>
      </c>
      <c r="K18" s="1" t="s">
        <v>497</v>
      </c>
      <c r="L18" s="12" t="s">
        <v>496</v>
      </c>
      <c r="M18" s="1" t="s">
        <v>285</v>
      </c>
      <c r="N18" s="1" t="s">
        <v>495</v>
      </c>
      <c r="O18" s="1" t="s">
        <v>494</v>
      </c>
      <c r="P18" s="1" t="s">
        <v>493</v>
      </c>
    </row>
    <row r="19" spans="1:16" ht="24.95" customHeight="1" x14ac:dyDescent="0.3">
      <c r="A19" s="3">
        <v>17</v>
      </c>
      <c r="B19" s="11" t="str">
        <f t="shared" si="0"/>
        <v/>
      </c>
      <c r="C19" s="11" t="str">
        <f t="shared" si="1"/>
        <v/>
      </c>
      <c r="D19" s="11" t="str">
        <f t="shared" si="2"/>
        <v/>
      </c>
      <c r="E19" s="11" t="str">
        <f t="shared" si="3"/>
        <v/>
      </c>
      <c r="F19" s="11" t="str">
        <f t="shared" si="4"/>
        <v>O</v>
      </c>
      <c r="G19" s="11" t="str">
        <f t="shared" si="5"/>
        <v/>
      </c>
      <c r="H19" s="11" t="str">
        <f t="shared" si="6"/>
        <v/>
      </c>
      <c r="I19" s="11" t="str">
        <f t="shared" si="7"/>
        <v/>
      </c>
      <c r="J19" s="11" t="str">
        <f t="shared" si="8"/>
        <v/>
      </c>
      <c r="K19" s="4" t="s">
        <v>492</v>
      </c>
      <c r="L19" s="12" t="s">
        <v>491</v>
      </c>
      <c r="M19" s="1" t="s">
        <v>285</v>
      </c>
      <c r="N19" s="4" t="s">
        <v>467</v>
      </c>
      <c r="O19" s="5" t="s">
        <v>490</v>
      </c>
      <c r="P19" s="5" t="s">
        <v>489</v>
      </c>
    </row>
    <row r="20" spans="1:16" ht="24.95" customHeight="1" x14ac:dyDescent="0.3">
      <c r="A20" s="3">
        <v>18</v>
      </c>
      <c r="B20" s="11" t="str">
        <f t="shared" si="0"/>
        <v/>
      </c>
      <c r="C20" s="11" t="str">
        <f t="shared" si="1"/>
        <v/>
      </c>
      <c r="D20" s="11" t="str">
        <f t="shared" si="2"/>
        <v/>
      </c>
      <c r="E20" s="11" t="str">
        <f t="shared" si="3"/>
        <v/>
      </c>
      <c r="F20" s="11" t="str">
        <f t="shared" si="4"/>
        <v>O</v>
      </c>
      <c r="G20" s="11" t="str">
        <f t="shared" si="5"/>
        <v/>
      </c>
      <c r="H20" s="11" t="str">
        <f t="shared" si="6"/>
        <v/>
      </c>
      <c r="I20" s="11" t="str">
        <f t="shared" si="7"/>
        <v/>
      </c>
      <c r="J20" s="11" t="str">
        <f t="shared" si="8"/>
        <v/>
      </c>
      <c r="K20" s="1" t="s">
        <v>488</v>
      </c>
      <c r="L20" s="12" t="s">
        <v>487</v>
      </c>
      <c r="M20" s="1" t="s">
        <v>285</v>
      </c>
      <c r="N20" s="1" t="s">
        <v>476</v>
      </c>
      <c r="O20" s="1" t="s">
        <v>486</v>
      </c>
      <c r="P20" s="1" t="s">
        <v>485</v>
      </c>
    </row>
    <row r="21" spans="1:16" ht="24.95" customHeight="1" x14ac:dyDescent="0.3">
      <c r="A21" s="3">
        <v>19</v>
      </c>
      <c r="B21" s="11" t="str">
        <f t="shared" si="0"/>
        <v/>
      </c>
      <c r="C21" s="11" t="str">
        <f t="shared" si="1"/>
        <v/>
      </c>
      <c r="D21" s="11" t="str">
        <f t="shared" si="2"/>
        <v/>
      </c>
      <c r="E21" s="11" t="str">
        <f t="shared" si="3"/>
        <v/>
      </c>
      <c r="F21" s="11" t="str">
        <f t="shared" si="4"/>
        <v>O</v>
      </c>
      <c r="G21" s="11" t="str">
        <f t="shared" si="5"/>
        <v/>
      </c>
      <c r="H21" s="11" t="str">
        <f t="shared" si="6"/>
        <v/>
      </c>
      <c r="I21" s="11" t="str">
        <f t="shared" si="7"/>
        <v/>
      </c>
      <c r="J21" s="11" t="str">
        <f t="shared" ref="J21:J31" si="9">IF(COUNTIF(B21:I21,"*O*"),"","O")</f>
        <v/>
      </c>
      <c r="K21" s="1" t="s">
        <v>484</v>
      </c>
      <c r="L21" s="12" t="s">
        <v>483</v>
      </c>
      <c r="M21" s="1" t="s">
        <v>285</v>
      </c>
      <c r="N21" s="1" t="s">
        <v>476</v>
      </c>
      <c r="O21" s="1" t="s">
        <v>1</v>
      </c>
      <c r="P21" s="1" t="s">
        <v>482</v>
      </c>
    </row>
    <row r="22" spans="1:16" ht="22.5" customHeight="1" x14ac:dyDescent="0.3">
      <c r="A22" s="3">
        <v>20</v>
      </c>
      <c r="B22" s="11" t="str">
        <f t="shared" si="0"/>
        <v/>
      </c>
      <c r="C22" s="11" t="str">
        <f t="shared" si="1"/>
        <v/>
      </c>
      <c r="D22" s="11" t="str">
        <f t="shared" si="2"/>
        <v/>
      </c>
      <c r="E22" s="11" t="str">
        <f t="shared" si="3"/>
        <v/>
      </c>
      <c r="F22" s="11" t="str">
        <f t="shared" si="4"/>
        <v>O</v>
      </c>
      <c r="G22" s="11" t="str">
        <f t="shared" si="5"/>
        <v/>
      </c>
      <c r="H22" s="11" t="str">
        <f t="shared" si="6"/>
        <v/>
      </c>
      <c r="I22" s="11" t="str">
        <f t="shared" si="7"/>
        <v/>
      </c>
      <c r="J22" s="11" t="str">
        <f t="shared" si="9"/>
        <v/>
      </c>
      <c r="K22" s="1" t="s">
        <v>481</v>
      </c>
      <c r="L22" s="12" t="s">
        <v>480</v>
      </c>
      <c r="M22" s="1" t="s">
        <v>285</v>
      </c>
      <c r="N22" s="1" t="s">
        <v>476</v>
      </c>
      <c r="O22" s="1" t="s">
        <v>479</v>
      </c>
      <c r="P22" s="1" t="s">
        <v>478</v>
      </c>
    </row>
    <row r="23" spans="1:16" ht="24.95" customHeight="1" x14ac:dyDescent="0.3">
      <c r="A23" s="3">
        <v>21</v>
      </c>
      <c r="B23" s="11" t="str">
        <f t="shared" si="0"/>
        <v/>
      </c>
      <c r="C23" s="11" t="str">
        <f t="shared" si="1"/>
        <v/>
      </c>
      <c r="D23" s="11" t="str">
        <f t="shared" si="2"/>
        <v/>
      </c>
      <c r="E23" s="11" t="str">
        <f t="shared" si="3"/>
        <v/>
      </c>
      <c r="F23" s="11" t="str">
        <f t="shared" si="4"/>
        <v>O</v>
      </c>
      <c r="G23" s="11" t="str">
        <f t="shared" si="5"/>
        <v/>
      </c>
      <c r="H23" s="11" t="str">
        <f t="shared" si="6"/>
        <v/>
      </c>
      <c r="I23" s="11" t="str">
        <f t="shared" si="7"/>
        <v/>
      </c>
      <c r="J23" s="11" t="str">
        <f t="shared" si="9"/>
        <v/>
      </c>
      <c r="K23" s="1" t="s">
        <v>477</v>
      </c>
      <c r="L23" s="12"/>
      <c r="M23" s="1" t="s">
        <v>285</v>
      </c>
      <c r="N23" s="1" t="s">
        <v>476</v>
      </c>
      <c r="O23" s="1" t="s">
        <v>475</v>
      </c>
      <c r="P23" s="1" t="s">
        <v>474</v>
      </c>
    </row>
    <row r="24" spans="1:16" ht="24.95" customHeight="1" x14ac:dyDescent="0.3">
      <c r="A24" s="3">
        <v>22</v>
      </c>
      <c r="B24" s="11" t="str">
        <f t="shared" si="0"/>
        <v/>
      </c>
      <c r="C24" s="11" t="str">
        <f t="shared" si="1"/>
        <v/>
      </c>
      <c r="D24" s="11" t="str">
        <f t="shared" si="2"/>
        <v/>
      </c>
      <c r="E24" s="11" t="str">
        <f t="shared" si="3"/>
        <v/>
      </c>
      <c r="F24" s="11" t="str">
        <f t="shared" si="4"/>
        <v>O</v>
      </c>
      <c r="G24" s="11" t="str">
        <f t="shared" si="5"/>
        <v/>
      </c>
      <c r="H24" s="11" t="str">
        <f t="shared" si="6"/>
        <v/>
      </c>
      <c r="I24" s="11" t="str">
        <f t="shared" si="7"/>
        <v/>
      </c>
      <c r="J24" s="11" t="str">
        <f t="shared" si="9"/>
        <v/>
      </c>
      <c r="K24" s="4" t="s">
        <v>473</v>
      </c>
      <c r="L24" s="12" t="s">
        <v>472</v>
      </c>
      <c r="M24" s="1" t="s">
        <v>285</v>
      </c>
      <c r="N24" s="4" t="s">
        <v>467</v>
      </c>
      <c r="O24" s="5" t="s">
        <v>471</v>
      </c>
      <c r="P24" s="5" t="s">
        <v>470</v>
      </c>
    </row>
    <row r="25" spans="1:16" ht="24.95" customHeight="1" x14ac:dyDescent="0.3">
      <c r="A25" s="3">
        <v>23</v>
      </c>
      <c r="B25" s="11" t="str">
        <f t="shared" si="0"/>
        <v/>
      </c>
      <c r="C25" s="11" t="str">
        <f t="shared" si="1"/>
        <v/>
      </c>
      <c r="D25" s="11" t="str">
        <f t="shared" si="2"/>
        <v/>
      </c>
      <c r="E25" s="11" t="str">
        <f t="shared" si="3"/>
        <v/>
      </c>
      <c r="F25" s="11" t="str">
        <f t="shared" si="4"/>
        <v>O</v>
      </c>
      <c r="G25" s="11" t="str">
        <f t="shared" si="5"/>
        <v/>
      </c>
      <c r="H25" s="11" t="str">
        <f t="shared" si="6"/>
        <v/>
      </c>
      <c r="I25" s="11" t="str">
        <f t="shared" si="7"/>
        <v/>
      </c>
      <c r="J25" s="11" t="str">
        <f t="shared" si="9"/>
        <v/>
      </c>
      <c r="K25" s="4" t="s">
        <v>469</v>
      </c>
      <c r="L25" s="12" t="s">
        <v>468</v>
      </c>
      <c r="M25" s="1" t="s">
        <v>285</v>
      </c>
      <c r="N25" s="4" t="s">
        <v>467</v>
      </c>
      <c r="O25" s="5" t="s">
        <v>466</v>
      </c>
      <c r="P25" s="5" t="s">
        <v>465</v>
      </c>
    </row>
    <row r="26" spans="1:16" ht="24.95" customHeight="1" x14ac:dyDescent="0.3">
      <c r="A26" s="3">
        <v>24</v>
      </c>
      <c r="B26" s="11" t="str">
        <f t="shared" si="0"/>
        <v/>
      </c>
      <c r="C26" s="11" t="str">
        <f t="shared" si="1"/>
        <v>O</v>
      </c>
      <c r="D26" s="11" t="str">
        <f t="shared" si="2"/>
        <v/>
      </c>
      <c r="E26" s="11" t="str">
        <f t="shared" si="3"/>
        <v/>
      </c>
      <c r="F26" s="11" t="str">
        <f t="shared" si="4"/>
        <v/>
      </c>
      <c r="G26" s="11" t="str">
        <f t="shared" si="5"/>
        <v/>
      </c>
      <c r="H26" s="11" t="str">
        <f t="shared" si="6"/>
        <v/>
      </c>
      <c r="I26" s="11" t="str">
        <f t="shared" si="7"/>
        <v/>
      </c>
      <c r="J26" s="11" t="str">
        <f t="shared" si="9"/>
        <v/>
      </c>
      <c r="K26" s="1" t="s">
        <v>464</v>
      </c>
      <c r="L26" s="12"/>
      <c r="M26" s="1" t="s">
        <v>285</v>
      </c>
      <c r="N26" s="1" t="s">
        <v>452</v>
      </c>
      <c r="O26" s="1" t="s">
        <v>463</v>
      </c>
      <c r="P26" s="1" t="s">
        <v>462</v>
      </c>
    </row>
    <row r="27" spans="1:16" ht="24.95" customHeight="1" x14ac:dyDescent="0.3">
      <c r="A27" s="3">
        <v>25</v>
      </c>
      <c r="B27" s="11" t="str">
        <f t="shared" si="0"/>
        <v/>
      </c>
      <c r="C27" s="11" t="str">
        <f t="shared" si="1"/>
        <v>O</v>
      </c>
      <c r="D27" s="11" t="str">
        <f t="shared" si="2"/>
        <v/>
      </c>
      <c r="E27" s="11" t="str">
        <f t="shared" si="3"/>
        <v/>
      </c>
      <c r="F27" s="11" t="str">
        <f t="shared" si="4"/>
        <v/>
      </c>
      <c r="G27" s="11" t="str">
        <f t="shared" si="5"/>
        <v/>
      </c>
      <c r="H27" s="11" t="str">
        <f t="shared" si="6"/>
        <v/>
      </c>
      <c r="I27" s="11" t="str">
        <f t="shared" si="7"/>
        <v/>
      </c>
      <c r="J27" s="11" t="str">
        <f t="shared" si="9"/>
        <v/>
      </c>
      <c r="K27" s="1" t="s">
        <v>461</v>
      </c>
      <c r="L27" s="12"/>
      <c r="M27" s="1" t="s">
        <v>285</v>
      </c>
      <c r="N27" s="1" t="s">
        <v>452</v>
      </c>
      <c r="O27" s="1" t="s">
        <v>460</v>
      </c>
      <c r="P27" s="1" t="s">
        <v>459</v>
      </c>
    </row>
    <row r="28" spans="1:16" ht="24.95" customHeight="1" x14ac:dyDescent="0.3">
      <c r="A28" s="3">
        <v>26</v>
      </c>
      <c r="B28" s="11" t="str">
        <f t="shared" si="0"/>
        <v/>
      </c>
      <c r="C28" s="11" t="str">
        <f t="shared" si="1"/>
        <v>O</v>
      </c>
      <c r="D28" s="11" t="str">
        <f t="shared" si="2"/>
        <v/>
      </c>
      <c r="E28" s="11" t="str">
        <f t="shared" si="3"/>
        <v/>
      </c>
      <c r="F28" s="11" t="str">
        <f t="shared" si="4"/>
        <v/>
      </c>
      <c r="G28" s="11" t="str">
        <f t="shared" si="5"/>
        <v/>
      </c>
      <c r="H28" s="11" t="str">
        <f t="shared" si="6"/>
        <v/>
      </c>
      <c r="I28" s="11" t="str">
        <f t="shared" si="7"/>
        <v/>
      </c>
      <c r="J28" s="11" t="str">
        <f t="shared" si="9"/>
        <v/>
      </c>
      <c r="K28" s="1" t="s">
        <v>458</v>
      </c>
      <c r="L28" s="12" t="s">
        <v>457</v>
      </c>
      <c r="M28" s="1" t="s">
        <v>285</v>
      </c>
      <c r="N28" s="1" t="s">
        <v>452</v>
      </c>
      <c r="O28" s="1" t="s">
        <v>456</v>
      </c>
      <c r="P28" s="1" t="s">
        <v>455</v>
      </c>
    </row>
    <row r="29" spans="1:16" ht="24.95" customHeight="1" x14ac:dyDescent="0.3">
      <c r="A29" s="3">
        <v>27</v>
      </c>
      <c r="B29" s="11" t="str">
        <f t="shared" si="0"/>
        <v/>
      </c>
      <c r="C29" s="11" t="str">
        <f t="shared" si="1"/>
        <v>O</v>
      </c>
      <c r="D29" s="11" t="str">
        <f t="shared" si="2"/>
        <v/>
      </c>
      <c r="E29" s="11" t="str">
        <f t="shared" si="3"/>
        <v/>
      </c>
      <c r="F29" s="11" t="str">
        <f t="shared" si="4"/>
        <v/>
      </c>
      <c r="G29" s="11" t="str">
        <f t="shared" si="5"/>
        <v/>
      </c>
      <c r="H29" s="11" t="str">
        <f t="shared" si="6"/>
        <v/>
      </c>
      <c r="I29" s="11" t="str">
        <f t="shared" si="7"/>
        <v/>
      </c>
      <c r="J29" s="11" t="str">
        <f t="shared" si="9"/>
        <v/>
      </c>
      <c r="K29" s="1" t="s">
        <v>454</v>
      </c>
      <c r="L29" s="12" t="s">
        <v>453</v>
      </c>
      <c r="M29" s="1" t="s">
        <v>285</v>
      </c>
      <c r="N29" s="1" t="s">
        <v>452</v>
      </c>
      <c r="O29" s="1" t="s">
        <v>451</v>
      </c>
      <c r="P29" s="1" t="s">
        <v>450</v>
      </c>
    </row>
    <row r="30" spans="1:16" ht="24.95" customHeight="1" x14ac:dyDescent="0.3">
      <c r="A30" s="3">
        <v>28</v>
      </c>
      <c r="B30" s="11" t="str">
        <f t="shared" si="0"/>
        <v/>
      </c>
      <c r="C30" s="11" t="str">
        <f t="shared" si="1"/>
        <v/>
      </c>
      <c r="D30" s="11" t="str">
        <f t="shared" si="2"/>
        <v/>
      </c>
      <c r="E30" s="11" t="str">
        <f t="shared" si="3"/>
        <v/>
      </c>
      <c r="F30" s="11" t="str">
        <f t="shared" si="4"/>
        <v/>
      </c>
      <c r="G30" s="11" t="str">
        <f t="shared" si="5"/>
        <v>O</v>
      </c>
      <c r="H30" s="11" t="str">
        <f t="shared" si="6"/>
        <v/>
      </c>
      <c r="I30" s="11" t="str">
        <f t="shared" si="7"/>
        <v/>
      </c>
      <c r="J30" s="11" t="str">
        <f t="shared" si="9"/>
        <v/>
      </c>
      <c r="K30" s="1" t="s">
        <v>449</v>
      </c>
      <c r="L30" s="12" t="s">
        <v>448</v>
      </c>
      <c r="M30" s="1" t="s">
        <v>285</v>
      </c>
      <c r="N30" s="1" t="s">
        <v>443</v>
      </c>
      <c r="O30" s="1" t="s">
        <v>447</v>
      </c>
      <c r="P30" s="1" t="s">
        <v>446</v>
      </c>
    </row>
    <row r="31" spans="1:16" ht="24.95" customHeight="1" x14ac:dyDescent="0.3">
      <c r="A31" s="3">
        <v>29</v>
      </c>
      <c r="B31" s="11" t="str">
        <f t="shared" si="0"/>
        <v/>
      </c>
      <c r="C31" s="11" t="str">
        <f t="shared" si="1"/>
        <v/>
      </c>
      <c r="D31" s="11" t="str">
        <f t="shared" si="2"/>
        <v/>
      </c>
      <c r="E31" s="11" t="str">
        <f t="shared" si="3"/>
        <v/>
      </c>
      <c r="F31" s="11" t="str">
        <f t="shared" si="4"/>
        <v/>
      </c>
      <c r="G31" s="11" t="str">
        <f t="shared" si="5"/>
        <v>O</v>
      </c>
      <c r="H31" s="11" t="str">
        <f t="shared" si="6"/>
        <v/>
      </c>
      <c r="I31" s="11" t="str">
        <f t="shared" si="7"/>
        <v/>
      </c>
      <c r="J31" s="11" t="str">
        <f t="shared" si="9"/>
        <v/>
      </c>
      <c r="K31" s="1" t="s">
        <v>445</v>
      </c>
      <c r="L31" s="12" t="s">
        <v>444</v>
      </c>
      <c r="M31" s="1" t="s">
        <v>285</v>
      </c>
      <c r="N31" s="1" t="s">
        <v>443</v>
      </c>
      <c r="O31" s="1" t="s">
        <v>442</v>
      </c>
      <c r="P31" s="1" t="s">
        <v>441</v>
      </c>
    </row>
    <row r="32" spans="1:16" ht="24.95" customHeight="1" x14ac:dyDescent="0.3">
      <c r="A32" s="3">
        <v>30</v>
      </c>
      <c r="B32" s="11" t="str">
        <f t="shared" si="0"/>
        <v/>
      </c>
      <c r="C32" s="11" t="str">
        <f t="shared" si="1"/>
        <v/>
      </c>
      <c r="D32" s="11" t="str">
        <f t="shared" si="2"/>
        <v/>
      </c>
      <c r="E32" s="11" t="str">
        <f t="shared" si="3"/>
        <v>O</v>
      </c>
      <c r="F32" s="11" t="str">
        <f t="shared" si="4"/>
        <v/>
      </c>
      <c r="G32" s="11" t="str">
        <f t="shared" si="5"/>
        <v/>
      </c>
      <c r="H32" s="11" t="str">
        <f t="shared" si="6"/>
        <v/>
      </c>
      <c r="I32" s="11" t="str">
        <f t="shared" si="7"/>
        <v/>
      </c>
      <c r="J32" s="11" t="str">
        <f t="shared" ref="J32:J49" si="10">IF(COUNTIF(B32:I32,"*O*"),"","O")</f>
        <v/>
      </c>
      <c r="K32" s="1" t="s">
        <v>440</v>
      </c>
      <c r="L32" s="12" t="s">
        <v>439</v>
      </c>
      <c r="M32" s="1" t="s">
        <v>285</v>
      </c>
      <c r="N32" s="1" t="s">
        <v>424</v>
      </c>
      <c r="O32" s="1" t="s">
        <v>438</v>
      </c>
      <c r="P32" s="1" t="s">
        <v>437</v>
      </c>
    </row>
    <row r="33" spans="1:16" ht="24.95" customHeight="1" x14ac:dyDescent="0.3">
      <c r="A33" s="3">
        <v>31</v>
      </c>
      <c r="B33" s="11" t="str">
        <f t="shared" si="0"/>
        <v>O</v>
      </c>
      <c r="C33" s="11" t="str">
        <f t="shared" si="1"/>
        <v/>
      </c>
      <c r="D33" s="11" t="str">
        <f t="shared" si="2"/>
        <v/>
      </c>
      <c r="E33" s="11" t="str">
        <f t="shared" si="3"/>
        <v>O</v>
      </c>
      <c r="F33" s="11" t="str">
        <f t="shared" si="4"/>
        <v/>
      </c>
      <c r="G33" s="11" t="str">
        <f t="shared" si="5"/>
        <v/>
      </c>
      <c r="H33" s="11" t="str">
        <f t="shared" si="6"/>
        <v/>
      </c>
      <c r="I33" s="11" t="str">
        <f t="shared" si="7"/>
        <v/>
      </c>
      <c r="J33" s="11" t="str">
        <f t="shared" si="10"/>
        <v/>
      </c>
      <c r="K33" s="1" t="s">
        <v>436</v>
      </c>
      <c r="L33" s="1"/>
      <c r="M33" s="1" t="s">
        <v>285</v>
      </c>
      <c r="N33" s="1" t="s">
        <v>424</v>
      </c>
      <c r="O33" s="1" t="s">
        <v>435</v>
      </c>
      <c r="P33" s="1" t="s">
        <v>434</v>
      </c>
    </row>
    <row r="34" spans="1:16" ht="24.95" customHeight="1" x14ac:dyDescent="0.3">
      <c r="A34" s="3">
        <v>32</v>
      </c>
      <c r="B34" s="11" t="str">
        <f t="shared" si="0"/>
        <v>O</v>
      </c>
      <c r="C34" s="11" t="str">
        <f t="shared" si="1"/>
        <v/>
      </c>
      <c r="D34" s="11" t="str">
        <f t="shared" si="2"/>
        <v/>
      </c>
      <c r="E34" s="11" t="str">
        <f t="shared" si="3"/>
        <v/>
      </c>
      <c r="F34" s="11" t="str">
        <f t="shared" si="4"/>
        <v>O</v>
      </c>
      <c r="G34" s="11" t="str">
        <f t="shared" si="5"/>
        <v>O</v>
      </c>
      <c r="H34" s="11" t="str">
        <f t="shared" si="6"/>
        <v/>
      </c>
      <c r="I34" s="11" t="str">
        <f t="shared" si="7"/>
        <v/>
      </c>
      <c r="J34" s="11" t="str">
        <f t="shared" si="10"/>
        <v/>
      </c>
      <c r="K34" s="1" t="s">
        <v>433</v>
      </c>
      <c r="L34" s="1"/>
      <c r="M34" s="1" t="s">
        <v>285</v>
      </c>
      <c r="N34" s="1" t="s">
        <v>424</v>
      </c>
      <c r="O34" s="1" t="s">
        <v>432</v>
      </c>
      <c r="P34" s="1" t="s">
        <v>431</v>
      </c>
    </row>
    <row r="35" spans="1:16" ht="24.95" customHeight="1" x14ac:dyDescent="0.3">
      <c r="A35" s="3">
        <v>33</v>
      </c>
      <c r="B35" s="11" t="str">
        <f t="shared" ref="B35:B66" si="11">IF(COUNTIF(N35:O35,"*코일*"),"O",IF(COUNTIF(N35:O35,"*발전기*"),"O",IF(COUNTIF(N35:O35,"*전동기*"),"O","")))</f>
        <v/>
      </c>
      <c r="C35" s="11" t="str">
        <f t="shared" ref="C35:C66" si="12">IF(COUNTIF(N35:O35,"*가정용*"),"O",IF(COUNTIF(N35:O35,"*일반용*"),"O",IF(COUNTIF(N35:O35,"*주방용*"),"O","")))</f>
        <v/>
      </c>
      <c r="D35" s="11" t="str">
        <f t="shared" ref="D35:D66" si="13">IF(COUNTIF(N35:O35,"*발열*"),"O",IF(COUNTIF(N35:O35,"*냉방*"),"O",IF(COUNTIF(N35:O35,"*히터*"),"O",IF(COUNTIF(N35:O35,"*난방*"),"O",""))))</f>
        <v/>
      </c>
      <c r="E35" s="11" t="str">
        <f t="shared" ref="E35:E66" si="14">IF(COUNTIF(N35:O35,"*다이오드*"),"O",IF(COUNTIF(N35:O35,"*트랜지스터*"),"O",IF(COUNTIF(N35:O35,"*반도체소자*"),"O",IF(COUNTIF(N35:O35,"*부품*"),"O",""))))</f>
        <v/>
      </c>
      <c r="F35" s="11" t="str">
        <f t="shared" ref="F35:F66" si="15">IF(COUNTIF(N35:O35,"*기판*"),"O",IF(COUNTIF(N35:O35,"*PCB*"),"O",""))</f>
        <v/>
      </c>
      <c r="G35" s="11" t="str">
        <f t="shared" ref="G35:G66" si="16">IF(COUNTIF(N35:O35,"*자동*"),"O",IF(COUNTIF(N35:O35,"*로봇*"),"O",""))</f>
        <v/>
      </c>
      <c r="H35" s="11" t="str">
        <f t="shared" ref="H35:H66" si="17">IF(COUNTIF(N35:O35,"*조립*"),"O","")</f>
        <v>O</v>
      </c>
      <c r="I35" s="11" t="str">
        <f t="shared" ref="I35:I66" si="18">IF(COUNTIF(N35:O35,"*검사*"),"O",IF(COUNTIF(N35:O35,"*성능*"),"O",IF(COUNTIF(N35:O35,"*평가*"),"O",IF(COUNTIF(N35:O35,"*시험*"),"O",""))))</f>
        <v/>
      </c>
      <c r="J35" s="11" t="str">
        <f t="shared" si="10"/>
        <v/>
      </c>
      <c r="K35" s="1" t="s">
        <v>430</v>
      </c>
      <c r="L35" s="12" t="s">
        <v>429</v>
      </c>
      <c r="M35" s="1" t="s">
        <v>285</v>
      </c>
      <c r="N35" s="1" t="s">
        <v>424</v>
      </c>
      <c r="O35" s="1" t="s">
        <v>428</v>
      </c>
      <c r="P35" s="1" t="s">
        <v>427</v>
      </c>
    </row>
    <row r="36" spans="1:16" ht="24.95" customHeight="1" x14ac:dyDescent="0.3">
      <c r="A36" s="3">
        <v>34</v>
      </c>
      <c r="B36" s="11" t="str">
        <f t="shared" si="11"/>
        <v/>
      </c>
      <c r="C36" s="11" t="str">
        <f t="shared" si="12"/>
        <v/>
      </c>
      <c r="D36" s="11" t="str">
        <f t="shared" si="13"/>
        <v/>
      </c>
      <c r="E36" s="11" t="str">
        <f t="shared" si="14"/>
        <v/>
      </c>
      <c r="F36" s="11" t="str">
        <f t="shared" si="15"/>
        <v/>
      </c>
      <c r="G36" s="11" t="str">
        <f t="shared" si="16"/>
        <v>O</v>
      </c>
      <c r="H36" s="11" t="str">
        <f t="shared" si="17"/>
        <v/>
      </c>
      <c r="I36" s="11" t="str">
        <f t="shared" si="18"/>
        <v/>
      </c>
      <c r="J36" s="11" t="str">
        <f t="shared" si="10"/>
        <v/>
      </c>
      <c r="K36" s="1" t="s">
        <v>426</v>
      </c>
      <c r="L36" s="12" t="s">
        <v>425</v>
      </c>
      <c r="M36" s="1" t="s">
        <v>285</v>
      </c>
      <c r="N36" s="1" t="s">
        <v>424</v>
      </c>
      <c r="O36" s="1" t="s">
        <v>423</v>
      </c>
      <c r="P36" s="1" t="s">
        <v>422</v>
      </c>
    </row>
    <row r="37" spans="1:16" ht="24.95" customHeight="1" x14ac:dyDescent="0.3">
      <c r="A37" s="3">
        <v>35</v>
      </c>
      <c r="B37" s="11" t="str">
        <f t="shared" si="11"/>
        <v>O</v>
      </c>
      <c r="C37" s="11" t="str">
        <f t="shared" si="12"/>
        <v/>
      </c>
      <c r="D37" s="11" t="str">
        <f t="shared" si="13"/>
        <v/>
      </c>
      <c r="E37" s="11" t="str">
        <f t="shared" si="14"/>
        <v/>
      </c>
      <c r="F37" s="11" t="str">
        <f t="shared" si="15"/>
        <v/>
      </c>
      <c r="G37" s="11" t="str">
        <f t="shared" si="16"/>
        <v/>
      </c>
      <c r="H37" s="11" t="str">
        <f t="shared" si="17"/>
        <v/>
      </c>
      <c r="I37" s="11" t="str">
        <f t="shared" si="18"/>
        <v/>
      </c>
      <c r="J37" s="11" t="str">
        <f t="shared" si="10"/>
        <v/>
      </c>
      <c r="K37" s="1" t="s">
        <v>421</v>
      </c>
      <c r="L37" s="1"/>
      <c r="M37" s="1" t="s">
        <v>285</v>
      </c>
      <c r="N37" s="1" t="s">
        <v>402</v>
      </c>
      <c r="O37" s="1" t="s">
        <v>420</v>
      </c>
      <c r="P37" s="1" t="s">
        <v>419</v>
      </c>
    </row>
    <row r="38" spans="1:16" ht="24.95" customHeight="1" x14ac:dyDescent="0.3">
      <c r="A38" s="3">
        <v>36</v>
      </c>
      <c r="B38" s="11" t="str">
        <f t="shared" si="11"/>
        <v>O</v>
      </c>
      <c r="C38" s="11" t="str">
        <f t="shared" si="12"/>
        <v/>
      </c>
      <c r="D38" s="11" t="str">
        <f t="shared" si="13"/>
        <v>O</v>
      </c>
      <c r="E38" s="11" t="str">
        <f t="shared" si="14"/>
        <v/>
      </c>
      <c r="F38" s="11" t="str">
        <f t="shared" si="15"/>
        <v/>
      </c>
      <c r="G38" s="11" t="str">
        <f t="shared" si="16"/>
        <v/>
      </c>
      <c r="H38" s="11" t="str">
        <f t="shared" si="17"/>
        <v/>
      </c>
      <c r="I38" s="11" t="str">
        <f t="shared" si="18"/>
        <v/>
      </c>
      <c r="J38" s="11" t="str">
        <f t="shared" si="10"/>
        <v/>
      </c>
      <c r="K38" s="1" t="s">
        <v>418</v>
      </c>
      <c r="L38" s="1"/>
      <c r="M38" s="1" t="s">
        <v>285</v>
      </c>
      <c r="N38" s="1" t="s">
        <v>402</v>
      </c>
      <c r="O38" s="1" t="s">
        <v>417</v>
      </c>
      <c r="P38" s="1" t="s">
        <v>416</v>
      </c>
    </row>
    <row r="39" spans="1:16" ht="24.95" customHeight="1" x14ac:dyDescent="0.3">
      <c r="A39" s="3">
        <v>37</v>
      </c>
      <c r="B39" s="11" t="str">
        <f t="shared" si="11"/>
        <v>O</v>
      </c>
      <c r="C39" s="11" t="str">
        <f t="shared" si="12"/>
        <v/>
      </c>
      <c r="D39" s="11" t="str">
        <f t="shared" si="13"/>
        <v/>
      </c>
      <c r="E39" s="11" t="str">
        <f t="shared" si="14"/>
        <v/>
      </c>
      <c r="F39" s="11" t="str">
        <f t="shared" si="15"/>
        <v/>
      </c>
      <c r="G39" s="11" t="str">
        <f t="shared" si="16"/>
        <v/>
      </c>
      <c r="H39" s="11" t="str">
        <f t="shared" si="17"/>
        <v/>
      </c>
      <c r="I39" s="11" t="str">
        <f t="shared" si="18"/>
        <v/>
      </c>
      <c r="J39" s="11" t="str">
        <f t="shared" si="10"/>
        <v/>
      </c>
      <c r="K39" s="1" t="s">
        <v>415</v>
      </c>
      <c r="L39" s="12" t="s">
        <v>414</v>
      </c>
      <c r="M39" s="1" t="s">
        <v>285</v>
      </c>
      <c r="N39" s="1" t="s">
        <v>402</v>
      </c>
      <c r="O39" s="1" t="s">
        <v>413</v>
      </c>
      <c r="P39" s="1" t="s">
        <v>412</v>
      </c>
    </row>
    <row r="40" spans="1:16" ht="24.95" customHeight="1" x14ac:dyDescent="0.3">
      <c r="A40" s="3">
        <v>38</v>
      </c>
      <c r="B40" s="11" t="str">
        <f t="shared" si="11"/>
        <v>O</v>
      </c>
      <c r="C40" s="11" t="str">
        <f t="shared" si="12"/>
        <v/>
      </c>
      <c r="D40" s="11" t="str">
        <f t="shared" si="13"/>
        <v/>
      </c>
      <c r="E40" s="11" t="str">
        <f t="shared" si="14"/>
        <v/>
      </c>
      <c r="F40" s="11" t="str">
        <f t="shared" si="15"/>
        <v/>
      </c>
      <c r="G40" s="11" t="str">
        <f t="shared" si="16"/>
        <v/>
      </c>
      <c r="H40" s="11" t="str">
        <f t="shared" si="17"/>
        <v/>
      </c>
      <c r="I40" s="11" t="str">
        <f t="shared" si="18"/>
        <v/>
      </c>
      <c r="J40" s="11" t="str">
        <f t="shared" si="10"/>
        <v/>
      </c>
      <c r="K40" s="1" t="s">
        <v>411</v>
      </c>
      <c r="L40" s="12" t="s">
        <v>410</v>
      </c>
      <c r="M40" s="1" t="s">
        <v>285</v>
      </c>
      <c r="N40" s="1" t="s">
        <v>402</v>
      </c>
      <c r="O40" s="1" t="s">
        <v>409</v>
      </c>
      <c r="P40" s="1" t="s">
        <v>408</v>
      </c>
    </row>
    <row r="41" spans="1:16" ht="24.95" customHeight="1" x14ac:dyDescent="0.3">
      <c r="A41" s="3">
        <v>39</v>
      </c>
      <c r="B41" s="11" t="str">
        <f t="shared" si="11"/>
        <v>O</v>
      </c>
      <c r="C41" s="11" t="str">
        <f t="shared" si="12"/>
        <v/>
      </c>
      <c r="D41" s="11" t="str">
        <f t="shared" si="13"/>
        <v/>
      </c>
      <c r="E41" s="11" t="str">
        <f t="shared" si="14"/>
        <v/>
      </c>
      <c r="F41" s="11" t="str">
        <f t="shared" si="15"/>
        <v/>
      </c>
      <c r="G41" s="11" t="str">
        <f t="shared" si="16"/>
        <v/>
      </c>
      <c r="H41" s="11" t="str">
        <f t="shared" si="17"/>
        <v/>
      </c>
      <c r="I41" s="11" t="str">
        <f t="shared" si="18"/>
        <v/>
      </c>
      <c r="J41" s="11" t="str">
        <f t="shared" si="10"/>
        <v/>
      </c>
      <c r="K41" s="1" t="s">
        <v>407</v>
      </c>
      <c r="L41" s="1"/>
      <c r="M41" s="1" t="s">
        <v>285</v>
      </c>
      <c r="N41" s="1" t="s">
        <v>402</v>
      </c>
      <c r="O41" s="1" t="s">
        <v>406</v>
      </c>
      <c r="P41" s="1" t="s">
        <v>405</v>
      </c>
    </row>
    <row r="42" spans="1:16" ht="24.95" customHeight="1" x14ac:dyDescent="0.3">
      <c r="A42" s="3">
        <v>40</v>
      </c>
      <c r="B42" s="11" t="str">
        <f t="shared" si="11"/>
        <v>O</v>
      </c>
      <c r="C42" s="11" t="str">
        <f t="shared" si="12"/>
        <v/>
      </c>
      <c r="D42" s="11" t="str">
        <f t="shared" si="13"/>
        <v/>
      </c>
      <c r="E42" s="11" t="str">
        <f t="shared" si="14"/>
        <v/>
      </c>
      <c r="F42" s="11" t="str">
        <f t="shared" si="15"/>
        <v/>
      </c>
      <c r="G42" s="11" t="str">
        <f t="shared" si="16"/>
        <v/>
      </c>
      <c r="H42" s="11" t="str">
        <f t="shared" si="17"/>
        <v/>
      </c>
      <c r="I42" s="11" t="str">
        <f t="shared" si="18"/>
        <v/>
      </c>
      <c r="J42" s="11" t="str">
        <f t="shared" si="10"/>
        <v/>
      </c>
      <c r="K42" s="1" t="s">
        <v>404</v>
      </c>
      <c r="L42" s="12" t="s">
        <v>403</v>
      </c>
      <c r="M42" s="1" t="s">
        <v>285</v>
      </c>
      <c r="N42" s="1" t="s">
        <v>402</v>
      </c>
      <c r="O42" s="1" t="s">
        <v>401</v>
      </c>
      <c r="P42" s="1" t="s">
        <v>400</v>
      </c>
    </row>
    <row r="43" spans="1:16" ht="24.95" customHeight="1" x14ac:dyDescent="0.3">
      <c r="A43" s="3">
        <v>41</v>
      </c>
      <c r="B43" s="11" t="str">
        <f t="shared" si="11"/>
        <v/>
      </c>
      <c r="C43" s="11" t="str">
        <f t="shared" si="12"/>
        <v/>
      </c>
      <c r="D43" s="11" t="str">
        <f t="shared" si="13"/>
        <v/>
      </c>
      <c r="E43" s="11" t="str">
        <f t="shared" si="14"/>
        <v/>
      </c>
      <c r="F43" s="11" t="str">
        <f t="shared" si="15"/>
        <v/>
      </c>
      <c r="G43" s="11" t="str">
        <f t="shared" si="16"/>
        <v/>
      </c>
      <c r="H43" s="11" t="str">
        <f t="shared" si="17"/>
        <v/>
      </c>
      <c r="I43" s="11" t="str">
        <f t="shared" si="18"/>
        <v>O</v>
      </c>
      <c r="J43" s="11" t="str">
        <f t="shared" si="10"/>
        <v/>
      </c>
      <c r="K43" s="1" t="s">
        <v>399</v>
      </c>
      <c r="L43" s="12" t="s">
        <v>398</v>
      </c>
      <c r="M43" s="1" t="s">
        <v>285</v>
      </c>
      <c r="N43" s="1" t="s">
        <v>382</v>
      </c>
      <c r="O43" s="1" t="s">
        <v>397</v>
      </c>
      <c r="P43" s="1" t="s">
        <v>396</v>
      </c>
    </row>
    <row r="44" spans="1:16" ht="24.95" customHeight="1" x14ac:dyDescent="0.3">
      <c r="A44" s="3">
        <v>42</v>
      </c>
      <c r="B44" s="11" t="str">
        <f t="shared" si="11"/>
        <v/>
      </c>
      <c r="C44" s="11" t="str">
        <f t="shared" si="12"/>
        <v/>
      </c>
      <c r="D44" s="11" t="str">
        <f t="shared" si="13"/>
        <v/>
      </c>
      <c r="E44" s="11" t="str">
        <f t="shared" si="14"/>
        <v/>
      </c>
      <c r="F44" s="11" t="str">
        <f t="shared" si="15"/>
        <v/>
      </c>
      <c r="G44" s="11" t="str">
        <f t="shared" si="16"/>
        <v/>
      </c>
      <c r="H44" s="11" t="str">
        <f t="shared" si="17"/>
        <v/>
      </c>
      <c r="I44" s="11" t="str">
        <f t="shared" si="18"/>
        <v>O</v>
      </c>
      <c r="J44" s="11" t="str">
        <f t="shared" si="10"/>
        <v/>
      </c>
      <c r="K44" s="1" t="s">
        <v>395</v>
      </c>
      <c r="L44" s="1"/>
      <c r="M44" s="1" t="s">
        <v>285</v>
      </c>
      <c r="N44" s="1" t="s">
        <v>382</v>
      </c>
      <c r="O44" s="1" t="s">
        <v>394</v>
      </c>
      <c r="P44" s="1" t="s">
        <v>393</v>
      </c>
    </row>
    <row r="45" spans="1:16" ht="24.95" customHeight="1" x14ac:dyDescent="0.3">
      <c r="A45" s="3">
        <v>43</v>
      </c>
      <c r="B45" s="11" t="str">
        <f t="shared" si="11"/>
        <v/>
      </c>
      <c r="C45" s="11" t="str">
        <f t="shared" si="12"/>
        <v/>
      </c>
      <c r="D45" s="11" t="str">
        <f t="shared" si="13"/>
        <v/>
      </c>
      <c r="E45" s="11" t="str">
        <f t="shared" si="14"/>
        <v/>
      </c>
      <c r="F45" s="11" t="str">
        <f t="shared" si="15"/>
        <v/>
      </c>
      <c r="G45" s="11" t="str">
        <f t="shared" si="16"/>
        <v/>
      </c>
      <c r="H45" s="11" t="str">
        <f t="shared" si="17"/>
        <v/>
      </c>
      <c r="I45" s="11" t="str">
        <f t="shared" si="18"/>
        <v>O</v>
      </c>
      <c r="J45" s="11" t="str">
        <f t="shared" si="10"/>
        <v/>
      </c>
      <c r="K45" s="1" t="s">
        <v>392</v>
      </c>
      <c r="L45" s="12" t="s">
        <v>391</v>
      </c>
      <c r="M45" s="1" t="s">
        <v>285</v>
      </c>
      <c r="N45" s="1" t="s">
        <v>382</v>
      </c>
      <c r="O45" s="1" t="s">
        <v>390</v>
      </c>
      <c r="P45" s="1" t="s">
        <v>389</v>
      </c>
    </row>
    <row r="46" spans="1:16" ht="24.95" customHeight="1" x14ac:dyDescent="0.3">
      <c r="A46" s="3">
        <v>44</v>
      </c>
      <c r="B46" s="11" t="str">
        <f t="shared" si="11"/>
        <v/>
      </c>
      <c r="C46" s="11" t="str">
        <f t="shared" si="12"/>
        <v/>
      </c>
      <c r="D46" s="11" t="str">
        <f t="shared" si="13"/>
        <v/>
      </c>
      <c r="E46" s="11" t="str">
        <f t="shared" si="14"/>
        <v/>
      </c>
      <c r="F46" s="11" t="str">
        <f t="shared" si="15"/>
        <v/>
      </c>
      <c r="G46" s="11" t="str">
        <f t="shared" si="16"/>
        <v>O</v>
      </c>
      <c r="H46" s="11" t="str">
        <f t="shared" si="17"/>
        <v/>
      </c>
      <c r="I46" s="11" t="str">
        <f t="shared" si="18"/>
        <v>O</v>
      </c>
      <c r="J46" s="11" t="str">
        <f t="shared" si="10"/>
        <v/>
      </c>
      <c r="K46" s="1" t="s">
        <v>388</v>
      </c>
      <c r="L46" s="12" t="s">
        <v>387</v>
      </c>
      <c r="M46" s="1" t="s">
        <v>285</v>
      </c>
      <c r="N46" s="1" t="s">
        <v>382</v>
      </c>
      <c r="O46" s="1" t="s">
        <v>386</v>
      </c>
      <c r="P46" s="1" t="s">
        <v>385</v>
      </c>
    </row>
    <row r="47" spans="1:16" ht="24.95" customHeight="1" x14ac:dyDescent="0.3">
      <c r="A47" s="3">
        <v>45</v>
      </c>
      <c r="B47" s="11" t="str">
        <f t="shared" si="11"/>
        <v/>
      </c>
      <c r="C47" s="11" t="str">
        <f t="shared" si="12"/>
        <v/>
      </c>
      <c r="D47" s="11" t="str">
        <f t="shared" si="13"/>
        <v/>
      </c>
      <c r="E47" s="11" t="str">
        <f t="shared" si="14"/>
        <v/>
      </c>
      <c r="F47" s="11" t="str">
        <f t="shared" si="15"/>
        <v/>
      </c>
      <c r="G47" s="11" t="str">
        <f t="shared" si="16"/>
        <v/>
      </c>
      <c r="H47" s="11" t="str">
        <f t="shared" si="17"/>
        <v/>
      </c>
      <c r="I47" s="11" t="str">
        <f t="shared" si="18"/>
        <v>O</v>
      </c>
      <c r="J47" s="11" t="str">
        <f t="shared" si="10"/>
        <v/>
      </c>
      <c r="K47" s="1" t="s">
        <v>384</v>
      </c>
      <c r="L47" s="12" t="s">
        <v>383</v>
      </c>
      <c r="M47" s="1" t="s">
        <v>285</v>
      </c>
      <c r="N47" s="1" t="s">
        <v>382</v>
      </c>
      <c r="O47" s="1" t="s">
        <v>381</v>
      </c>
      <c r="P47" s="1" t="s">
        <v>380</v>
      </c>
    </row>
    <row r="48" spans="1:16" ht="24.95" customHeight="1" x14ac:dyDescent="0.3">
      <c r="A48" s="3">
        <v>46</v>
      </c>
      <c r="B48" s="11" t="str">
        <f t="shared" si="11"/>
        <v/>
      </c>
      <c r="C48" s="11" t="str">
        <f t="shared" si="12"/>
        <v/>
      </c>
      <c r="D48" s="11" t="str">
        <f t="shared" si="13"/>
        <v/>
      </c>
      <c r="E48" s="11" t="str">
        <f t="shared" si="14"/>
        <v>O</v>
      </c>
      <c r="F48" s="11" t="str">
        <f t="shared" si="15"/>
        <v>O</v>
      </c>
      <c r="G48" s="11" t="str">
        <f t="shared" si="16"/>
        <v/>
      </c>
      <c r="H48" s="11" t="str">
        <f t="shared" si="17"/>
        <v/>
      </c>
      <c r="I48" s="11" t="str">
        <f t="shared" si="18"/>
        <v/>
      </c>
      <c r="J48" s="11" t="str">
        <f t="shared" si="10"/>
        <v/>
      </c>
      <c r="K48" s="1" t="s">
        <v>379</v>
      </c>
      <c r="L48" s="12" t="s">
        <v>378</v>
      </c>
      <c r="M48" s="1" t="s">
        <v>285</v>
      </c>
      <c r="N48" s="1" t="s">
        <v>377</v>
      </c>
      <c r="O48" s="1" t="s">
        <v>376</v>
      </c>
      <c r="P48" s="1" t="s">
        <v>375</v>
      </c>
    </row>
    <row r="49" spans="1:16" ht="24.95" customHeight="1" x14ac:dyDescent="0.3">
      <c r="A49" s="3">
        <v>47</v>
      </c>
      <c r="B49" s="11" t="str">
        <f t="shared" si="11"/>
        <v/>
      </c>
      <c r="C49" s="11" t="str">
        <f t="shared" si="12"/>
        <v/>
      </c>
      <c r="D49" s="11" t="str">
        <f t="shared" si="13"/>
        <v/>
      </c>
      <c r="E49" s="11" t="str">
        <f t="shared" si="14"/>
        <v>O</v>
      </c>
      <c r="F49" s="11" t="str">
        <f t="shared" si="15"/>
        <v/>
      </c>
      <c r="G49" s="11" t="str">
        <f t="shared" si="16"/>
        <v>O</v>
      </c>
      <c r="H49" s="11" t="str">
        <f t="shared" si="17"/>
        <v/>
      </c>
      <c r="I49" s="11" t="str">
        <f t="shared" si="18"/>
        <v/>
      </c>
      <c r="J49" s="11" t="str">
        <f t="shared" si="10"/>
        <v/>
      </c>
      <c r="K49" s="1" t="s">
        <v>374</v>
      </c>
      <c r="L49" s="1"/>
      <c r="M49" s="1" t="s">
        <v>285</v>
      </c>
      <c r="N49" s="1" t="s">
        <v>313</v>
      </c>
      <c r="O49" s="1" t="s">
        <v>373</v>
      </c>
      <c r="P49" s="1" t="s">
        <v>372</v>
      </c>
    </row>
    <row r="50" spans="1:16" ht="24.95" customHeight="1" x14ac:dyDescent="0.3">
      <c r="A50" s="3">
        <v>48</v>
      </c>
      <c r="B50" s="11" t="str">
        <f t="shared" si="11"/>
        <v/>
      </c>
      <c r="C50" s="11" t="str">
        <f t="shared" si="12"/>
        <v/>
      </c>
      <c r="D50" s="11" t="str">
        <f t="shared" si="13"/>
        <v/>
      </c>
      <c r="E50" s="11" t="str">
        <f t="shared" si="14"/>
        <v>O</v>
      </c>
      <c r="F50" s="11" t="str">
        <f t="shared" si="15"/>
        <v>O</v>
      </c>
      <c r="G50" s="11" t="str">
        <f t="shared" si="16"/>
        <v/>
      </c>
      <c r="H50" s="11" t="str">
        <f t="shared" si="17"/>
        <v/>
      </c>
      <c r="I50" s="11" t="str">
        <f t="shared" si="18"/>
        <v/>
      </c>
      <c r="J50" s="11" t="str">
        <f t="shared" ref="J50:J59" si="19">IF(COUNTIF(B50:I50,"*O*"),"","O")</f>
        <v/>
      </c>
      <c r="K50" s="1" t="s">
        <v>371</v>
      </c>
      <c r="L50" s="12" t="s">
        <v>370</v>
      </c>
      <c r="M50" s="1" t="s">
        <v>285</v>
      </c>
      <c r="N50" s="1" t="s">
        <v>313</v>
      </c>
      <c r="O50" s="1" t="s">
        <v>369</v>
      </c>
      <c r="P50" s="1" t="s">
        <v>368</v>
      </c>
    </row>
    <row r="51" spans="1:16" ht="24.95" customHeight="1" x14ac:dyDescent="0.3">
      <c r="A51" s="3">
        <v>49</v>
      </c>
      <c r="B51" s="11" t="str">
        <f t="shared" si="11"/>
        <v/>
      </c>
      <c r="C51" s="11" t="str">
        <f t="shared" si="12"/>
        <v/>
      </c>
      <c r="D51" s="11" t="str">
        <f t="shared" si="13"/>
        <v/>
      </c>
      <c r="E51" s="11" t="str">
        <f t="shared" si="14"/>
        <v>O</v>
      </c>
      <c r="F51" s="11" t="str">
        <f t="shared" si="15"/>
        <v/>
      </c>
      <c r="G51" s="11" t="str">
        <f t="shared" si="16"/>
        <v/>
      </c>
      <c r="H51" s="11" t="str">
        <f t="shared" si="17"/>
        <v/>
      </c>
      <c r="I51" s="11" t="str">
        <f t="shared" si="18"/>
        <v/>
      </c>
      <c r="J51" s="11" t="str">
        <f t="shared" si="19"/>
        <v/>
      </c>
      <c r="K51" s="1" t="s">
        <v>367</v>
      </c>
      <c r="L51" s="12" t="s">
        <v>366</v>
      </c>
      <c r="M51" s="1" t="s">
        <v>285</v>
      </c>
      <c r="N51" s="1" t="s">
        <v>313</v>
      </c>
      <c r="O51" s="1" t="s">
        <v>365</v>
      </c>
      <c r="P51" s="1" t="s">
        <v>364</v>
      </c>
    </row>
    <row r="52" spans="1:16" ht="24.95" customHeight="1" x14ac:dyDescent="0.3">
      <c r="A52" s="3">
        <v>50</v>
      </c>
      <c r="B52" s="11" t="str">
        <f t="shared" si="11"/>
        <v/>
      </c>
      <c r="C52" s="11" t="str">
        <f t="shared" si="12"/>
        <v/>
      </c>
      <c r="D52" s="11" t="str">
        <f t="shared" si="13"/>
        <v/>
      </c>
      <c r="E52" s="11" t="str">
        <f t="shared" si="14"/>
        <v>O</v>
      </c>
      <c r="F52" s="11" t="str">
        <f t="shared" si="15"/>
        <v/>
      </c>
      <c r="G52" s="11" t="str">
        <f t="shared" si="16"/>
        <v/>
      </c>
      <c r="H52" s="11" t="str">
        <f t="shared" si="17"/>
        <v/>
      </c>
      <c r="I52" s="11" t="str">
        <f t="shared" si="18"/>
        <v/>
      </c>
      <c r="J52" s="11" t="str">
        <f t="shared" si="19"/>
        <v/>
      </c>
      <c r="K52" s="1" t="s">
        <v>363</v>
      </c>
      <c r="L52" s="12" t="s">
        <v>362</v>
      </c>
      <c r="M52" s="1" t="s">
        <v>285</v>
      </c>
      <c r="N52" s="1" t="s">
        <v>313</v>
      </c>
      <c r="O52" s="1" t="s">
        <v>361</v>
      </c>
      <c r="P52" s="1" t="s">
        <v>360</v>
      </c>
    </row>
    <row r="53" spans="1:16" ht="24.95" customHeight="1" x14ac:dyDescent="0.3">
      <c r="A53" s="3">
        <v>51</v>
      </c>
      <c r="B53" s="11" t="str">
        <f t="shared" si="11"/>
        <v/>
      </c>
      <c r="C53" s="11" t="str">
        <f t="shared" si="12"/>
        <v/>
      </c>
      <c r="D53" s="11" t="str">
        <f t="shared" si="13"/>
        <v/>
      </c>
      <c r="E53" s="11" t="str">
        <f t="shared" si="14"/>
        <v>O</v>
      </c>
      <c r="F53" s="11" t="str">
        <f t="shared" si="15"/>
        <v>O</v>
      </c>
      <c r="G53" s="11" t="str">
        <f t="shared" si="16"/>
        <v/>
      </c>
      <c r="H53" s="11" t="str">
        <f t="shared" si="17"/>
        <v/>
      </c>
      <c r="I53" s="11" t="str">
        <f t="shared" si="18"/>
        <v/>
      </c>
      <c r="J53" s="11" t="str">
        <f t="shared" si="19"/>
        <v/>
      </c>
      <c r="K53" s="1" t="s">
        <v>359</v>
      </c>
      <c r="L53" s="12" t="s">
        <v>358</v>
      </c>
      <c r="M53" s="1" t="s">
        <v>285</v>
      </c>
      <c r="N53" s="1" t="s">
        <v>313</v>
      </c>
      <c r="O53" s="1" t="s">
        <v>357</v>
      </c>
      <c r="P53" s="1" t="s">
        <v>356</v>
      </c>
    </row>
    <row r="54" spans="1:16" ht="24.95" customHeight="1" x14ac:dyDescent="0.3">
      <c r="A54" s="3">
        <v>52</v>
      </c>
      <c r="B54" s="11" t="str">
        <f t="shared" si="11"/>
        <v/>
      </c>
      <c r="C54" s="11" t="str">
        <f t="shared" si="12"/>
        <v/>
      </c>
      <c r="D54" s="11" t="str">
        <f t="shared" si="13"/>
        <v/>
      </c>
      <c r="E54" s="11" t="str">
        <f t="shared" si="14"/>
        <v>O</v>
      </c>
      <c r="F54" s="11" t="str">
        <f t="shared" si="15"/>
        <v/>
      </c>
      <c r="G54" s="11" t="str">
        <f t="shared" si="16"/>
        <v/>
      </c>
      <c r="H54" s="11" t="str">
        <f t="shared" si="17"/>
        <v/>
      </c>
      <c r="I54" s="11" t="str">
        <f t="shared" si="18"/>
        <v/>
      </c>
      <c r="J54" s="11" t="str">
        <f t="shared" si="19"/>
        <v/>
      </c>
      <c r="K54" s="1" t="s">
        <v>355</v>
      </c>
      <c r="L54" s="1"/>
      <c r="M54" s="1" t="s">
        <v>285</v>
      </c>
      <c r="N54" s="1" t="s">
        <v>313</v>
      </c>
      <c r="O54" s="1" t="s">
        <v>354</v>
      </c>
      <c r="P54" s="1" t="s">
        <v>353</v>
      </c>
    </row>
    <row r="55" spans="1:16" ht="24.95" customHeight="1" x14ac:dyDescent="0.3">
      <c r="A55" s="3">
        <v>53</v>
      </c>
      <c r="B55" s="11" t="str">
        <f t="shared" si="11"/>
        <v/>
      </c>
      <c r="C55" s="11" t="str">
        <f t="shared" si="12"/>
        <v/>
      </c>
      <c r="D55" s="11" t="str">
        <f t="shared" si="13"/>
        <v/>
      </c>
      <c r="E55" s="11" t="str">
        <f t="shared" si="14"/>
        <v>O</v>
      </c>
      <c r="F55" s="11" t="str">
        <f t="shared" si="15"/>
        <v/>
      </c>
      <c r="G55" s="11" t="str">
        <f t="shared" si="16"/>
        <v/>
      </c>
      <c r="H55" s="11" t="str">
        <f t="shared" si="17"/>
        <v/>
      </c>
      <c r="I55" s="11" t="str">
        <f t="shared" si="18"/>
        <v/>
      </c>
      <c r="J55" s="11" t="str">
        <f t="shared" si="19"/>
        <v/>
      </c>
      <c r="K55" s="1" t="s">
        <v>352</v>
      </c>
      <c r="L55" s="12" t="s">
        <v>351</v>
      </c>
      <c r="M55" s="1" t="s">
        <v>285</v>
      </c>
      <c r="N55" s="1" t="s">
        <v>313</v>
      </c>
      <c r="O55" s="1" t="s">
        <v>350</v>
      </c>
      <c r="P55" s="1" t="s">
        <v>349</v>
      </c>
    </row>
    <row r="56" spans="1:16" ht="24.95" customHeight="1" x14ac:dyDescent="0.3">
      <c r="A56" s="3">
        <v>54</v>
      </c>
      <c r="B56" s="11" t="str">
        <f t="shared" si="11"/>
        <v/>
      </c>
      <c r="C56" s="11" t="str">
        <f t="shared" si="12"/>
        <v/>
      </c>
      <c r="D56" s="11" t="str">
        <f t="shared" si="13"/>
        <v/>
      </c>
      <c r="E56" s="11" t="str">
        <f t="shared" si="14"/>
        <v>O</v>
      </c>
      <c r="F56" s="11" t="str">
        <f t="shared" si="15"/>
        <v/>
      </c>
      <c r="G56" s="11" t="str">
        <f t="shared" si="16"/>
        <v/>
      </c>
      <c r="H56" s="11" t="str">
        <f t="shared" si="17"/>
        <v/>
      </c>
      <c r="I56" s="11" t="str">
        <f t="shared" si="18"/>
        <v/>
      </c>
      <c r="J56" s="11" t="str">
        <f t="shared" si="19"/>
        <v/>
      </c>
      <c r="K56" s="4" t="s">
        <v>348</v>
      </c>
      <c r="L56" s="12"/>
      <c r="M56" s="1" t="s">
        <v>285</v>
      </c>
      <c r="N56" s="4" t="s">
        <v>313</v>
      </c>
      <c r="O56" s="5" t="s">
        <v>347</v>
      </c>
      <c r="P56" s="5" t="s">
        <v>346</v>
      </c>
    </row>
    <row r="57" spans="1:16" ht="24.95" customHeight="1" x14ac:dyDescent="0.3">
      <c r="A57" s="3">
        <v>55</v>
      </c>
      <c r="B57" s="11" t="str">
        <f t="shared" si="11"/>
        <v/>
      </c>
      <c r="C57" s="11" t="str">
        <f t="shared" si="12"/>
        <v/>
      </c>
      <c r="D57" s="11" t="str">
        <f t="shared" si="13"/>
        <v/>
      </c>
      <c r="E57" s="11" t="str">
        <f t="shared" si="14"/>
        <v>O</v>
      </c>
      <c r="F57" s="11" t="str">
        <f t="shared" si="15"/>
        <v/>
      </c>
      <c r="G57" s="11" t="str">
        <f t="shared" si="16"/>
        <v/>
      </c>
      <c r="H57" s="11" t="str">
        <f t="shared" si="17"/>
        <v/>
      </c>
      <c r="I57" s="11" t="str">
        <f t="shared" si="18"/>
        <v/>
      </c>
      <c r="J57" s="11" t="str">
        <f t="shared" si="19"/>
        <v/>
      </c>
      <c r="K57" s="1" t="s">
        <v>345</v>
      </c>
      <c r="L57" s="12" t="s">
        <v>344</v>
      </c>
      <c r="M57" s="1" t="s">
        <v>285</v>
      </c>
      <c r="N57" s="1" t="s">
        <v>313</v>
      </c>
      <c r="O57" s="1" t="s">
        <v>343</v>
      </c>
      <c r="P57" s="1" t="s">
        <v>342</v>
      </c>
    </row>
    <row r="58" spans="1:16" ht="24.95" customHeight="1" x14ac:dyDescent="0.3">
      <c r="A58" s="3">
        <v>56</v>
      </c>
      <c r="B58" s="11" t="str">
        <f t="shared" si="11"/>
        <v/>
      </c>
      <c r="C58" s="11" t="str">
        <f t="shared" si="12"/>
        <v/>
      </c>
      <c r="D58" s="11" t="str">
        <f t="shared" si="13"/>
        <v/>
      </c>
      <c r="E58" s="11" t="str">
        <f t="shared" si="14"/>
        <v>O</v>
      </c>
      <c r="F58" s="11" t="str">
        <f t="shared" si="15"/>
        <v/>
      </c>
      <c r="G58" s="11" t="str">
        <f t="shared" si="16"/>
        <v>O</v>
      </c>
      <c r="H58" s="11" t="str">
        <f t="shared" si="17"/>
        <v/>
      </c>
      <c r="I58" s="11" t="str">
        <f t="shared" si="18"/>
        <v/>
      </c>
      <c r="J58" s="11" t="str">
        <f t="shared" si="19"/>
        <v/>
      </c>
      <c r="K58" s="1" t="s">
        <v>341</v>
      </c>
      <c r="L58" s="1"/>
      <c r="M58" s="1" t="s">
        <v>285</v>
      </c>
      <c r="N58" s="1" t="s">
        <v>313</v>
      </c>
      <c r="O58" s="1" t="s">
        <v>340</v>
      </c>
      <c r="P58" s="1" t="s">
        <v>339</v>
      </c>
    </row>
    <row r="59" spans="1:16" ht="24.95" customHeight="1" x14ac:dyDescent="0.3">
      <c r="A59" s="3">
        <v>57</v>
      </c>
      <c r="B59" s="11" t="str">
        <f t="shared" si="11"/>
        <v/>
      </c>
      <c r="C59" s="11" t="str">
        <f t="shared" si="12"/>
        <v/>
      </c>
      <c r="D59" s="11" t="str">
        <f t="shared" si="13"/>
        <v/>
      </c>
      <c r="E59" s="11" t="str">
        <f t="shared" si="14"/>
        <v>O</v>
      </c>
      <c r="F59" s="11" t="str">
        <f t="shared" si="15"/>
        <v/>
      </c>
      <c r="G59" s="11" t="str">
        <f t="shared" si="16"/>
        <v/>
      </c>
      <c r="H59" s="11" t="str">
        <f t="shared" si="17"/>
        <v/>
      </c>
      <c r="I59" s="11" t="str">
        <f t="shared" si="18"/>
        <v/>
      </c>
      <c r="J59" s="11" t="str">
        <f t="shared" si="19"/>
        <v/>
      </c>
      <c r="K59" s="1" t="s">
        <v>338</v>
      </c>
      <c r="L59" s="1"/>
      <c r="M59" s="1" t="s">
        <v>285</v>
      </c>
      <c r="N59" s="1" t="s">
        <v>313</v>
      </c>
      <c r="O59" s="1" t="s">
        <v>337</v>
      </c>
      <c r="P59" s="1" t="s">
        <v>336</v>
      </c>
    </row>
    <row r="60" spans="1:16" ht="24.95" customHeight="1" x14ac:dyDescent="0.3">
      <c r="A60" s="3">
        <v>58</v>
      </c>
      <c r="B60" s="11" t="str">
        <f t="shared" si="11"/>
        <v/>
      </c>
      <c r="C60" s="11" t="str">
        <f t="shared" si="12"/>
        <v/>
      </c>
      <c r="D60" s="11" t="str">
        <f t="shared" si="13"/>
        <v/>
      </c>
      <c r="E60" s="11" t="str">
        <f t="shared" si="14"/>
        <v>O</v>
      </c>
      <c r="F60" s="11" t="str">
        <f t="shared" si="15"/>
        <v/>
      </c>
      <c r="G60" s="11" t="str">
        <f t="shared" si="16"/>
        <v/>
      </c>
      <c r="H60" s="11" t="str">
        <f t="shared" si="17"/>
        <v/>
      </c>
      <c r="I60" s="11" t="str">
        <f t="shared" si="18"/>
        <v/>
      </c>
      <c r="J60" s="11" t="str">
        <f t="shared" ref="J60:J72" si="20">IF(COUNTIF(B60:I60,"*O*"),"","O")</f>
        <v/>
      </c>
      <c r="K60" s="1" t="s">
        <v>335</v>
      </c>
      <c r="L60" s="1"/>
      <c r="M60" s="1" t="s">
        <v>285</v>
      </c>
      <c r="N60" s="1" t="s">
        <v>313</v>
      </c>
      <c r="O60" s="1" t="s">
        <v>331</v>
      </c>
      <c r="P60" s="1" t="s">
        <v>334</v>
      </c>
    </row>
    <row r="61" spans="1:16" ht="24.95" customHeight="1" x14ac:dyDescent="0.3">
      <c r="A61" s="3">
        <v>59</v>
      </c>
      <c r="B61" s="11" t="str">
        <f t="shared" si="11"/>
        <v/>
      </c>
      <c r="C61" s="11" t="str">
        <f t="shared" si="12"/>
        <v/>
      </c>
      <c r="D61" s="11" t="str">
        <f t="shared" si="13"/>
        <v/>
      </c>
      <c r="E61" s="11" t="str">
        <f t="shared" si="14"/>
        <v>O</v>
      </c>
      <c r="F61" s="11" t="str">
        <f t="shared" si="15"/>
        <v/>
      </c>
      <c r="G61" s="11" t="str">
        <f t="shared" si="16"/>
        <v/>
      </c>
      <c r="H61" s="11" t="str">
        <f t="shared" si="17"/>
        <v/>
      </c>
      <c r="I61" s="11" t="str">
        <f t="shared" si="18"/>
        <v/>
      </c>
      <c r="J61" s="11" t="str">
        <f t="shared" si="20"/>
        <v/>
      </c>
      <c r="K61" s="1" t="s">
        <v>333</v>
      </c>
      <c r="L61" s="12" t="s">
        <v>332</v>
      </c>
      <c r="M61" s="1" t="s">
        <v>285</v>
      </c>
      <c r="N61" s="1" t="s">
        <v>313</v>
      </c>
      <c r="O61" s="1" t="s">
        <v>331</v>
      </c>
      <c r="P61" s="1" t="s">
        <v>330</v>
      </c>
    </row>
    <row r="62" spans="1:16" ht="24.95" customHeight="1" x14ac:dyDescent="0.3">
      <c r="A62" s="3">
        <v>60</v>
      </c>
      <c r="B62" s="11" t="str">
        <f t="shared" si="11"/>
        <v/>
      </c>
      <c r="C62" s="11" t="str">
        <f t="shared" si="12"/>
        <v/>
      </c>
      <c r="D62" s="11" t="str">
        <f t="shared" si="13"/>
        <v/>
      </c>
      <c r="E62" s="11" t="str">
        <f t="shared" si="14"/>
        <v>O</v>
      </c>
      <c r="F62" s="11" t="str">
        <f t="shared" si="15"/>
        <v/>
      </c>
      <c r="G62" s="11" t="str">
        <f t="shared" si="16"/>
        <v/>
      </c>
      <c r="H62" s="11" t="str">
        <f t="shared" si="17"/>
        <v/>
      </c>
      <c r="I62" s="11" t="str">
        <f t="shared" si="18"/>
        <v/>
      </c>
      <c r="J62" s="11" t="str">
        <f t="shared" si="20"/>
        <v/>
      </c>
      <c r="K62" s="1" t="s">
        <v>329</v>
      </c>
      <c r="L62" s="1"/>
      <c r="M62" s="1" t="s">
        <v>285</v>
      </c>
      <c r="N62" s="1" t="s">
        <v>313</v>
      </c>
      <c r="O62" s="1" t="s">
        <v>328</v>
      </c>
      <c r="P62" s="1" t="s">
        <v>327</v>
      </c>
    </row>
    <row r="63" spans="1:16" ht="24.95" customHeight="1" x14ac:dyDescent="0.3">
      <c r="A63" s="3">
        <v>61</v>
      </c>
      <c r="B63" s="11" t="str">
        <f t="shared" si="11"/>
        <v/>
      </c>
      <c r="C63" s="11" t="str">
        <f t="shared" si="12"/>
        <v/>
      </c>
      <c r="D63" s="11" t="str">
        <f t="shared" si="13"/>
        <v/>
      </c>
      <c r="E63" s="11" t="str">
        <f t="shared" si="14"/>
        <v>O</v>
      </c>
      <c r="F63" s="11" t="str">
        <f t="shared" si="15"/>
        <v/>
      </c>
      <c r="G63" s="11" t="str">
        <f t="shared" si="16"/>
        <v/>
      </c>
      <c r="H63" s="11" t="str">
        <f t="shared" si="17"/>
        <v/>
      </c>
      <c r="I63" s="11" t="str">
        <f t="shared" si="18"/>
        <v/>
      </c>
      <c r="J63" s="11" t="str">
        <f t="shared" si="20"/>
        <v/>
      </c>
      <c r="K63" s="1" t="s">
        <v>326</v>
      </c>
      <c r="L63" s="12" t="s">
        <v>325</v>
      </c>
      <c r="M63" s="1" t="s">
        <v>285</v>
      </c>
      <c r="N63" s="1" t="s">
        <v>313</v>
      </c>
      <c r="O63" s="1" t="s">
        <v>324</v>
      </c>
      <c r="P63" s="1" t="s">
        <v>323</v>
      </c>
    </row>
    <row r="64" spans="1:16" ht="24.95" customHeight="1" x14ac:dyDescent="0.3">
      <c r="A64" s="3">
        <v>62</v>
      </c>
      <c r="B64" s="11" t="str">
        <f t="shared" si="11"/>
        <v/>
      </c>
      <c r="C64" s="11" t="str">
        <f t="shared" si="12"/>
        <v/>
      </c>
      <c r="D64" s="11" t="str">
        <f t="shared" si="13"/>
        <v/>
      </c>
      <c r="E64" s="11" t="str">
        <f t="shared" si="14"/>
        <v>O</v>
      </c>
      <c r="F64" s="11" t="str">
        <f t="shared" si="15"/>
        <v/>
      </c>
      <c r="G64" s="11" t="str">
        <f t="shared" si="16"/>
        <v/>
      </c>
      <c r="H64" s="11" t="str">
        <f t="shared" si="17"/>
        <v/>
      </c>
      <c r="I64" s="11" t="str">
        <f t="shared" si="18"/>
        <v/>
      </c>
      <c r="J64" s="11" t="str">
        <f t="shared" si="20"/>
        <v/>
      </c>
      <c r="K64" s="1" t="s">
        <v>322</v>
      </c>
      <c r="L64" s="12" t="s">
        <v>321</v>
      </c>
      <c r="M64" s="1" t="s">
        <v>285</v>
      </c>
      <c r="N64" s="1" t="s">
        <v>313</v>
      </c>
      <c r="O64" s="1" t="s">
        <v>320</v>
      </c>
      <c r="P64" s="1" t="s">
        <v>319</v>
      </c>
    </row>
    <row r="65" spans="1:16" ht="24.95" customHeight="1" x14ac:dyDescent="0.3">
      <c r="A65" s="3">
        <v>63</v>
      </c>
      <c r="B65" s="11" t="str">
        <f t="shared" si="11"/>
        <v/>
      </c>
      <c r="C65" s="11" t="str">
        <f t="shared" si="12"/>
        <v/>
      </c>
      <c r="D65" s="11" t="str">
        <f t="shared" si="13"/>
        <v/>
      </c>
      <c r="E65" s="11" t="str">
        <f t="shared" si="14"/>
        <v>O</v>
      </c>
      <c r="F65" s="11" t="str">
        <f t="shared" si="15"/>
        <v/>
      </c>
      <c r="G65" s="11" t="str">
        <f t="shared" si="16"/>
        <v/>
      </c>
      <c r="H65" s="11" t="str">
        <f t="shared" si="17"/>
        <v/>
      </c>
      <c r="I65" s="11" t="str">
        <f t="shared" si="18"/>
        <v/>
      </c>
      <c r="J65" s="11" t="str">
        <f t="shared" si="20"/>
        <v/>
      </c>
      <c r="K65" s="1" t="s">
        <v>318</v>
      </c>
      <c r="L65" s="1"/>
      <c r="M65" s="1" t="s">
        <v>285</v>
      </c>
      <c r="N65" s="1" t="s">
        <v>313</v>
      </c>
      <c r="O65" s="1" t="s">
        <v>317</v>
      </c>
      <c r="P65" s="1" t="s">
        <v>316</v>
      </c>
    </row>
    <row r="66" spans="1:16" ht="24.95" customHeight="1" x14ac:dyDescent="0.3">
      <c r="A66" s="3">
        <v>64</v>
      </c>
      <c r="B66" s="11" t="str">
        <f t="shared" si="11"/>
        <v/>
      </c>
      <c r="C66" s="11" t="str">
        <f t="shared" si="12"/>
        <v/>
      </c>
      <c r="D66" s="11" t="str">
        <f t="shared" si="13"/>
        <v/>
      </c>
      <c r="E66" s="11" t="str">
        <f t="shared" si="14"/>
        <v>O</v>
      </c>
      <c r="F66" s="11" t="str">
        <f t="shared" si="15"/>
        <v/>
      </c>
      <c r="G66" s="11" t="str">
        <f t="shared" si="16"/>
        <v/>
      </c>
      <c r="H66" s="11" t="str">
        <f t="shared" si="17"/>
        <v/>
      </c>
      <c r="I66" s="11" t="str">
        <f t="shared" si="18"/>
        <v/>
      </c>
      <c r="J66" s="11" t="str">
        <f t="shared" si="20"/>
        <v/>
      </c>
      <c r="K66" s="1" t="s">
        <v>315</v>
      </c>
      <c r="L66" s="12" t="s">
        <v>314</v>
      </c>
      <c r="M66" s="1" t="s">
        <v>285</v>
      </c>
      <c r="N66" s="1" t="s">
        <v>313</v>
      </c>
      <c r="O66" s="1" t="s">
        <v>312</v>
      </c>
      <c r="P66" s="1" t="s">
        <v>311</v>
      </c>
    </row>
    <row r="67" spans="1:16" ht="24.95" customHeight="1" x14ac:dyDescent="0.3">
      <c r="A67" s="3">
        <v>65</v>
      </c>
      <c r="B67" s="11" t="str">
        <f t="shared" ref="B67:B72" si="21">IF(COUNTIF(N67:O67,"*코일*"),"O",IF(COUNTIF(N67:O67,"*발전기*"),"O",IF(COUNTIF(N67:O67,"*전동기*"),"O","")))</f>
        <v/>
      </c>
      <c r="C67" s="11" t="str">
        <f t="shared" ref="C67:C72" si="22">IF(COUNTIF(N67:O67,"*가정용*"),"O",IF(COUNTIF(N67:O67,"*일반용*"),"O",IF(COUNTIF(N67:O67,"*주방용*"),"O","")))</f>
        <v>O</v>
      </c>
      <c r="D67" s="11" t="str">
        <f t="shared" ref="D67:D72" si="23">IF(COUNTIF(N67:O67,"*발열*"),"O",IF(COUNTIF(N67:O67,"*냉방*"),"O",IF(COUNTIF(N67:O67,"*히터*"),"O",IF(COUNTIF(N67:O67,"*난방*"),"O",""))))</f>
        <v/>
      </c>
      <c r="E67" s="11" t="str">
        <f t="shared" ref="E67:E72" si="24">IF(COUNTIF(N67:O67,"*다이오드*"),"O",IF(COUNTIF(N67:O67,"*트랜지스터*"),"O",IF(COUNTIF(N67:O67,"*반도체소자*"),"O",IF(COUNTIF(N67:O67,"*부품*"),"O",""))))</f>
        <v>O</v>
      </c>
      <c r="F67" s="11" t="str">
        <f t="shared" ref="F67:F72" si="25">IF(COUNTIF(N67:O67,"*기판*"),"O",IF(COUNTIF(N67:O67,"*PCB*"),"O",""))</f>
        <v/>
      </c>
      <c r="G67" s="11" t="str">
        <f t="shared" ref="G67:G72" si="26">IF(COUNTIF(N67:O67,"*자동*"),"O",IF(COUNTIF(N67:O67,"*로봇*"),"O",""))</f>
        <v/>
      </c>
      <c r="H67" s="11" t="str">
        <f t="shared" ref="H67:H72" si="27">IF(COUNTIF(N67:O67,"*조립*"),"O","")</f>
        <v/>
      </c>
      <c r="I67" s="11" t="str">
        <f t="shared" ref="I67:I72" si="28">IF(COUNTIF(N67:O67,"*검사*"),"O",IF(COUNTIF(N67:O67,"*성능*"),"O",IF(COUNTIF(N67:O67,"*평가*"),"O",IF(COUNTIF(N67:O67,"*시험*"),"O",""))))</f>
        <v/>
      </c>
      <c r="J67" s="11" t="str">
        <f t="shared" si="20"/>
        <v/>
      </c>
      <c r="K67" s="1" t="s">
        <v>310</v>
      </c>
      <c r="L67" s="12" t="s">
        <v>309</v>
      </c>
      <c r="M67" s="1" t="s">
        <v>308</v>
      </c>
      <c r="N67" s="1" t="s">
        <v>307</v>
      </c>
      <c r="O67" s="1" t="s">
        <v>306</v>
      </c>
      <c r="P67" s="1" t="s">
        <v>305</v>
      </c>
    </row>
    <row r="68" spans="1:16" ht="24.95" customHeight="1" x14ac:dyDescent="0.3">
      <c r="A68" s="3">
        <v>66</v>
      </c>
      <c r="B68" s="11" t="str">
        <f t="shared" si="21"/>
        <v/>
      </c>
      <c r="C68" s="11" t="str">
        <f t="shared" si="22"/>
        <v/>
      </c>
      <c r="D68" s="11" t="str">
        <f t="shared" si="23"/>
        <v>O</v>
      </c>
      <c r="E68" s="11" t="str">
        <f t="shared" si="24"/>
        <v/>
      </c>
      <c r="F68" s="11" t="str">
        <f t="shared" si="25"/>
        <v/>
      </c>
      <c r="G68" s="11" t="str">
        <f t="shared" si="26"/>
        <v/>
      </c>
      <c r="H68" s="11" t="str">
        <f t="shared" si="27"/>
        <v/>
      </c>
      <c r="I68" s="11" t="str">
        <f t="shared" si="28"/>
        <v/>
      </c>
      <c r="J68" s="11" t="str">
        <f t="shared" si="20"/>
        <v/>
      </c>
      <c r="K68" s="1" t="s">
        <v>304</v>
      </c>
      <c r="L68" s="12" t="s">
        <v>303</v>
      </c>
      <c r="M68" s="1" t="s">
        <v>285</v>
      </c>
      <c r="N68" s="1" t="s">
        <v>302</v>
      </c>
      <c r="O68" s="1" t="s">
        <v>301</v>
      </c>
      <c r="P68" s="1" t="s">
        <v>300</v>
      </c>
    </row>
    <row r="69" spans="1:16" ht="24.95" customHeight="1" x14ac:dyDescent="0.3">
      <c r="A69" s="3">
        <v>67</v>
      </c>
      <c r="B69" s="11" t="str">
        <f t="shared" si="21"/>
        <v>O</v>
      </c>
      <c r="C69" s="11" t="str">
        <f t="shared" si="22"/>
        <v/>
      </c>
      <c r="D69" s="11" t="str">
        <f t="shared" si="23"/>
        <v/>
      </c>
      <c r="E69" s="11" t="str">
        <f t="shared" si="24"/>
        <v/>
      </c>
      <c r="F69" s="11" t="str">
        <f t="shared" si="25"/>
        <v/>
      </c>
      <c r="G69" s="11" t="str">
        <f t="shared" si="26"/>
        <v/>
      </c>
      <c r="H69" s="11" t="str">
        <f t="shared" si="27"/>
        <v/>
      </c>
      <c r="I69" s="11" t="str">
        <f t="shared" si="28"/>
        <v/>
      </c>
      <c r="J69" s="11" t="str">
        <f t="shared" si="20"/>
        <v/>
      </c>
      <c r="K69" s="1" t="s">
        <v>299</v>
      </c>
      <c r="L69" s="1"/>
      <c r="M69" s="1" t="s">
        <v>285</v>
      </c>
      <c r="N69" s="1" t="s">
        <v>288</v>
      </c>
      <c r="O69" s="1" t="s">
        <v>298</v>
      </c>
      <c r="P69" s="1" t="s">
        <v>297</v>
      </c>
    </row>
    <row r="70" spans="1:16" ht="24.95" customHeight="1" x14ac:dyDescent="0.3">
      <c r="A70" s="3">
        <v>68</v>
      </c>
      <c r="B70" s="11" t="str">
        <f t="shared" si="21"/>
        <v>O</v>
      </c>
      <c r="C70" s="11" t="str">
        <f t="shared" si="22"/>
        <v/>
      </c>
      <c r="D70" s="11" t="str">
        <f t="shared" si="23"/>
        <v/>
      </c>
      <c r="E70" s="11" t="str">
        <f t="shared" si="24"/>
        <v>O</v>
      </c>
      <c r="F70" s="11" t="str">
        <f t="shared" si="25"/>
        <v/>
      </c>
      <c r="G70" s="11" t="str">
        <f t="shared" si="26"/>
        <v/>
      </c>
      <c r="H70" s="11" t="str">
        <f t="shared" si="27"/>
        <v/>
      </c>
      <c r="I70" s="11" t="str">
        <f t="shared" si="28"/>
        <v/>
      </c>
      <c r="J70" s="11" t="str">
        <f t="shared" si="20"/>
        <v/>
      </c>
      <c r="K70" s="1" t="s">
        <v>296</v>
      </c>
      <c r="L70" s="12" t="s">
        <v>295</v>
      </c>
      <c r="M70" s="1" t="s">
        <v>285</v>
      </c>
      <c r="N70" s="1" t="s">
        <v>288</v>
      </c>
      <c r="O70" s="1" t="s">
        <v>294</v>
      </c>
      <c r="P70" s="1" t="s">
        <v>293</v>
      </c>
    </row>
    <row r="71" spans="1:16" ht="24.95" customHeight="1" x14ac:dyDescent="0.3">
      <c r="A71" s="3">
        <v>69</v>
      </c>
      <c r="B71" s="11" t="str">
        <f t="shared" si="21"/>
        <v>O</v>
      </c>
      <c r="C71" s="11" t="str">
        <f t="shared" si="22"/>
        <v/>
      </c>
      <c r="D71" s="11" t="str">
        <f t="shared" si="23"/>
        <v/>
      </c>
      <c r="E71" s="11" t="str">
        <f t="shared" si="24"/>
        <v/>
      </c>
      <c r="F71" s="11" t="str">
        <f t="shared" si="25"/>
        <v/>
      </c>
      <c r="G71" s="11" t="str">
        <f t="shared" si="26"/>
        <v/>
      </c>
      <c r="H71" s="11" t="str">
        <f t="shared" si="27"/>
        <v/>
      </c>
      <c r="I71" s="11" t="str">
        <f t="shared" si="28"/>
        <v/>
      </c>
      <c r="J71" s="11" t="str">
        <f t="shared" si="20"/>
        <v/>
      </c>
      <c r="K71" s="1" t="s">
        <v>292</v>
      </c>
      <c r="L71" s="12" t="s">
        <v>291</v>
      </c>
      <c r="M71" s="1" t="s">
        <v>285</v>
      </c>
      <c r="N71" s="1" t="s">
        <v>288</v>
      </c>
      <c r="O71" s="1" t="s">
        <v>290</v>
      </c>
      <c r="P71" s="1" t="s">
        <v>289</v>
      </c>
    </row>
    <row r="72" spans="1:16" ht="24.95" customHeight="1" x14ac:dyDescent="0.3">
      <c r="A72" s="3">
        <v>70</v>
      </c>
      <c r="B72" s="11" t="str">
        <f t="shared" si="21"/>
        <v/>
      </c>
      <c r="C72" s="11" t="str">
        <f t="shared" si="22"/>
        <v>O</v>
      </c>
      <c r="D72" s="11" t="str">
        <f t="shared" si="23"/>
        <v/>
      </c>
      <c r="E72" s="11" t="str">
        <f t="shared" si="24"/>
        <v/>
      </c>
      <c r="F72" s="11" t="str">
        <f t="shared" si="25"/>
        <v/>
      </c>
      <c r="G72" s="11" t="str">
        <f t="shared" si="26"/>
        <v/>
      </c>
      <c r="H72" s="11" t="str">
        <f t="shared" si="27"/>
        <v/>
      </c>
      <c r="I72" s="11" t="str">
        <f t="shared" si="28"/>
        <v/>
      </c>
      <c r="J72" s="11" t="str">
        <f t="shared" si="20"/>
        <v/>
      </c>
      <c r="K72" s="1" t="s">
        <v>287</v>
      </c>
      <c r="L72" s="12" t="s">
        <v>286</v>
      </c>
      <c r="M72" s="1" t="s">
        <v>285</v>
      </c>
      <c r="N72" s="1" t="s">
        <v>284</v>
      </c>
      <c r="O72" s="1" t="s">
        <v>283</v>
      </c>
      <c r="P72" s="1" t="s">
        <v>282</v>
      </c>
    </row>
    <row r="73" spans="1:16" ht="24.95" customHeight="1" x14ac:dyDescent="0.3"/>
    <row r="74" spans="1:16" ht="24.95" customHeight="1" x14ac:dyDescent="0.3"/>
    <row r="75" spans="1:16" ht="24.95" customHeight="1" x14ac:dyDescent="0.3"/>
    <row r="76" spans="1:16" ht="24.95" customHeight="1" x14ac:dyDescent="0.3"/>
    <row r="77" spans="1:16" ht="24.95" customHeight="1" x14ac:dyDescent="0.3"/>
    <row r="78" spans="1:16" ht="24.95" customHeight="1" x14ac:dyDescent="0.3"/>
    <row r="79" spans="1:16" ht="24.95" customHeight="1" x14ac:dyDescent="0.3"/>
    <row r="80" spans="1:16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  <row r="86" ht="24.95" customHeight="1" x14ac:dyDescent="0.3"/>
    <row r="87" ht="24.95" customHeight="1" x14ac:dyDescent="0.3"/>
    <row r="88" ht="24.95" customHeight="1" x14ac:dyDescent="0.3"/>
    <row r="89" ht="24.95" customHeight="1" x14ac:dyDescent="0.3"/>
    <row r="90" ht="24.95" customHeight="1" x14ac:dyDescent="0.3"/>
    <row r="91" ht="24.95" customHeight="1" x14ac:dyDescent="0.3"/>
    <row r="92" ht="24.95" customHeight="1" x14ac:dyDescent="0.3"/>
    <row r="93" ht="24.95" customHeight="1" x14ac:dyDescent="0.3"/>
    <row r="94" ht="24.95" customHeight="1" x14ac:dyDescent="0.3"/>
    <row r="95" ht="24.95" customHeight="1" x14ac:dyDescent="0.3"/>
    <row r="96" ht="24.95" customHeight="1" x14ac:dyDescent="0.3"/>
    <row r="97" ht="24.95" customHeight="1" x14ac:dyDescent="0.3"/>
    <row r="98" ht="24.95" customHeight="1" x14ac:dyDescent="0.3"/>
    <row r="99" ht="24.95" customHeight="1" x14ac:dyDescent="0.3"/>
    <row r="100" ht="24.95" customHeight="1" x14ac:dyDescent="0.3"/>
    <row r="101" ht="24.95" customHeight="1" x14ac:dyDescent="0.3"/>
    <row r="102" ht="24.95" customHeight="1" x14ac:dyDescent="0.3"/>
    <row r="103" ht="24.95" customHeight="1" x14ac:dyDescent="0.3"/>
    <row r="104" ht="24.95" customHeight="1" x14ac:dyDescent="0.3"/>
    <row r="105" ht="24.95" customHeight="1" x14ac:dyDescent="0.3"/>
    <row r="106" ht="24.95" customHeight="1" x14ac:dyDescent="0.3"/>
    <row r="107" ht="24.95" customHeight="1" x14ac:dyDescent="0.3"/>
    <row r="108" ht="24.95" customHeight="1" x14ac:dyDescent="0.3"/>
    <row r="109" ht="24.95" customHeight="1" x14ac:dyDescent="0.3"/>
    <row r="110" ht="24.95" customHeight="1" x14ac:dyDescent="0.3"/>
    <row r="111" ht="24.95" customHeight="1" x14ac:dyDescent="0.3"/>
    <row r="112" ht="24.95" customHeight="1" x14ac:dyDescent="0.3"/>
    <row r="113" ht="24.95" customHeight="1" x14ac:dyDescent="0.3"/>
    <row r="114" ht="24.95" customHeight="1" x14ac:dyDescent="0.3"/>
    <row r="115" ht="24.95" customHeight="1" x14ac:dyDescent="0.3"/>
    <row r="116" ht="24.95" customHeight="1" x14ac:dyDescent="0.3"/>
    <row r="117" ht="24.95" customHeight="1" x14ac:dyDescent="0.3"/>
    <row r="118" ht="24.95" customHeight="1" x14ac:dyDescent="0.3"/>
    <row r="119" ht="24.95" customHeight="1" x14ac:dyDescent="0.3"/>
    <row r="120" ht="24.95" customHeight="1" x14ac:dyDescent="0.3"/>
    <row r="121" ht="24.95" customHeight="1" x14ac:dyDescent="0.3"/>
    <row r="122" ht="24.95" customHeight="1" x14ac:dyDescent="0.3"/>
    <row r="123" ht="24.95" customHeight="1" x14ac:dyDescent="0.3"/>
    <row r="124" ht="24.95" customHeight="1" x14ac:dyDescent="0.3"/>
    <row r="125" ht="24.95" customHeight="1" x14ac:dyDescent="0.3"/>
    <row r="126" ht="24.95" customHeight="1" x14ac:dyDescent="0.3"/>
    <row r="127" ht="24.95" customHeight="1" x14ac:dyDescent="0.3"/>
    <row r="128" ht="24.95" customHeight="1" x14ac:dyDescent="0.3"/>
    <row r="129" ht="24.95" customHeight="1" x14ac:dyDescent="0.3"/>
    <row r="130" ht="24.95" customHeight="1" x14ac:dyDescent="0.3"/>
    <row r="131" ht="24.95" customHeight="1" x14ac:dyDescent="0.3"/>
    <row r="132" ht="24.95" customHeight="1" x14ac:dyDescent="0.3"/>
    <row r="133" ht="24.95" customHeight="1" x14ac:dyDescent="0.3"/>
    <row r="134" ht="24.95" customHeight="1" x14ac:dyDescent="0.3"/>
    <row r="135" ht="24.95" customHeight="1" x14ac:dyDescent="0.3"/>
    <row r="136" ht="24.95" customHeight="1" x14ac:dyDescent="0.3"/>
    <row r="137" ht="24.95" customHeight="1" x14ac:dyDescent="0.3"/>
    <row r="138" ht="24.95" customHeight="1" x14ac:dyDescent="0.3"/>
    <row r="139" ht="24.95" customHeight="1" x14ac:dyDescent="0.3"/>
    <row r="140" ht="24.95" customHeight="1" x14ac:dyDescent="0.3"/>
    <row r="141" ht="24.95" customHeight="1" x14ac:dyDescent="0.3"/>
    <row r="142" ht="24.95" customHeight="1" x14ac:dyDescent="0.3"/>
    <row r="143" ht="24.95" customHeight="1" x14ac:dyDescent="0.3"/>
    <row r="144" ht="24.95" customHeight="1" x14ac:dyDescent="0.3"/>
    <row r="145" ht="24.95" customHeight="1" x14ac:dyDescent="0.3"/>
    <row r="146" ht="24.95" customHeight="1" x14ac:dyDescent="0.3"/>
    <row r="147" ht="24.95" customHeight="1" x14ac:dyDescent="0.3"/>
    <row r="148" ht="24.95" customHeight="1" x14ac:dyDescent="0.3"/>
    <row r="149" ht="24.95" customHeight="1" x14ac:dyDescent="0.3"/>
    <row r="150" ht="24.95" customHeight="1" x14ac:dyDescent="0.3"/>
    <row r="151" ht="24.95" customHeight="1" x14ac:dyDescent="0.3"/>
    <row r="152" ht="24.95" customHeight="1" x14ac:dyDescent="0.3"/>
    <row r="153" ht="24.95" customHeight="1" x14ac:dyDescent="0.3"/>
    <row r="154" ht="24.95" customHeight="1" x14ac:dyDescent="0.3"/>
    <row r="155" ht="24.95" customHeight="1" x14ac:dyDescent="0.3"/>
    <row r="156" ht="24.95" customHeight="1" x14ac:dyDescent="0.3"/>
    <row r="157" ht="24.95" customHeight="1" x14ac:dyDescent="0.3"/>
    <row r="158" ht="24.95" customHeight="1" x14ac:dyDescent="0.3"/>
    <row r="159" ht="24.95" customHeight="1" x14ac:dyDescent="0.3"/>
    <row r="160" ht="24.95" customHeight="1" x14ac:dyDescent="0.3"/>
    <row r="161" ht="24.95" customHeight="1" x14ac:dyDescent="0.3"/>
    <row r="162" ht="24.95" customHeight="1" x14ac:dyDescent="0.3"/>
    <row r="163" ht="24.95" customHeight="1" x14ac:dyDescent="0.3"/>
    <row r="164" ht="24.95" customHeight="1" x14ac:dyDescent="0.3"/>
    <row r="165" ht="24.95" customHeight="1" x14ac:dyDescent="0.3"/>
    <row r="166" ht="24.95" customHeight="1" x14ac:dyDescent="0.3"/>
    <row r="167" ht="24.95" customHeight="1" x14ac:dyDescent="0.3"/>
    <row r="168" ht="24.95" customHeight="1" x14ac:dyDescent="0.3"/>
    <row r="169" ht="24.95" customHeight="1" x14ac:dyDescent="0.3"/>
    <row r="170" ht="24.95" customHeight="1" x14ac:dyDescent="0.3"/>
    <row r="171" ht="24.95" customHeight="1" x14ac:dyDescent="0.3"/>
    <row r="172" ht="24.95" customHeight="1" x14ac:dyDescent="0.3"/>
    <row r="173" ht="24.95" customHeight="1" x14ac:dyDescent="0.3"/>
    <row r="174" ht="24.95" customHeight="1" x14ac:dyDescent="0.3"/>
    <row r="175" ht="24.95" customHeight="1" x14ac:dyDescent="0.3"/>
    <row r="176" ht="24.95" customHeight="1" x14ac:dyDescent="0.3"/>
    <row r="177" ht="24.95" customHeight="1" x14ac:dyDescent="0.3"/>
    <row r="178" ht="24.95" customHeight="1" x14ac:dyDescent="0.3"/>
    <row r="179" ht="24.95" customHeight="1" x14ac:dyDescent="0.3"/>
    <row r="180" ht="24.95" customHeight="1" x14ac:dyDescent="0.3"/>
    <row r="181" ht="24.95" customHeight="1" x14ac:dyDescent="0.3"/>
    <row r="182" ht="24.95" customHeight="1" x14ac:dyDescent="0.3"/>
    <row r="183" ht="24.95" customHeight="1" x14ac:dyDescent="0.3"/>
    <row r="184" ht="24.95" customHeight="1" x14ac:dyDescent="0.3"/>
    <row r="185" ht="24.95" customHeight="1" x14ac:dyDescent="0.3"/>
    <row r="186" ht="24.95" customHeight="1" x14ac:dyDescent="0.3"/>
    <row r="187" ht="24.95" customHeight="1" x14ac:dyDescent="0.3"/>
    <row r="188" ht="24.95" customHeight="1" x14ac:dyDescent="0.3"/>
    <row r="189" ht="24.95" customHeight="1" x14ac:dyDescent="0.3"/>
    <row r="190" ht="24.95" customHeight="1" x14ac:dyDescent="0.3"/>
    <row r="191" ht="24.95" customHeight="1" x14ac:dyDescent="0.3"/>
    <row r="192" ht="24.95" customHeight="1" x14ac:dyDescent="0.3"/>
    <row r="193" ht="24.95" customHeight="1" x14ac:dyDescent="0.3"/>
    <row r="194" ht="24.95" customHeight="1" x14ac:dyDescent="0.3"/>
    <row r="195" ht="24.95" customHeight="1" x14ac:dyDescent="0.3"/>
    <row r="196" ht="24.95" customHeight="1" x14ac:dyDescent="0.3"/>
    <row r="197" ht="24.95" customHeight="1" x14ac:dyDescent="0.3"/>
    <row r="198" ht="24.95" customHeight="1" x14ac:dyDescent="0.3"/>
    <row r="199" ht="24.95" customHeight="1" x14ac:dyDescent="0.3"/>
    <row r="200" ht="24.95" customHeight="1" x14ac:dyDescent="0.3"/>
    <row r="201" ht="24.95" customHeight="1" x14ac:dyDescent="0.3"/>
    <row r="202" ht="24.95" customHeight="1" x14ac:dyDescent="0.3"/>
    <row r="203" ht="24.95" customHeight="1" x14ac:dyDescent="0.3"/>
    <row r="204" ht="24.95" customHeight="1" x14ac:dyDescent="0.3"/>
    <row r="205" ht="24.95" customHeight="1" x14ac:dyDescent="0.3"/>
    <row r="206" ht="24.95" customHeight="1" x14ac:dyDescent="0.3"/>
    <row r="207" ht="24.95" customHeight="1" x14ac:dyDescent="0.3"/>
    <row r="208" ht="24.95" customHeight="1" x14ac:dyDescent="0.3"/>
    <row r="209" ht="24.95" customHeight="1" x14ac:dyDescent="0.3"/>
    <row r="210" ht="24.95" customHeight="1" x14ac:dyDescent="0.3"/>
    <row r="211" ht="24.95" customHeight="1" x14ac:dyDescent="0.3"/>
    <row r="212" ht="24.95" customHeight="1" x14ac:dyDescent="0.3"/>
    <row r="213" ht="24.95" customHeight="1" x14ac:dyDescent="0.3"/>
    <row r="214" ht="24.95" customHeight="1" x14ac:dyDescent="0.3"/>
    <row r="215" ht="24.95" customHeight="1" x14ac:dyDescent="0.3"/>
    <row r="216" ht="24.95" customHeight="1" x14ac:dyDescent="0.3"/>
    <row r="217" ht="24.95" customHeight="1" x14ac:dyDescent="0.3"/>
    <row r="218" ht="24.95" customHeight="1" x14ac:dyDescent="0.3"/>
    <row r="219" ht="24.95" customHeight="1" x14ac:dyDescent="0.3"/>
    <row r="220" ht="24.95" customHeight="1" x14ac:dyDescent="0.3"/>
    <row r="221" ht="24.95" customHeight="1" x14ac:dyDescent="0.3"/>
    <row r="222" ht="24.95" customHeight="1" x14ac:dyDescent="0.3"/>
    <row r="223" ht="24.95" customHeight="1" x14ac:dyDescent="0.3"/>
    <row r="224" ht="24.95" customHeight="1" x14ac:dyDescent="0.3"/>
    <row r="225" ht="24.95" customHeight="1" x14ac:dyDescent="0.3"/>
    <row r="226" ht="24.95" customHeight="1" x14ac:dyDescent="0.3"/>
    <row r="227" ht="24.95" customHeight="1" x14ac:dyDescent="0.3"/>
    <row r="228" ht="24.95" customHeight="1" x14ac:dyDescent="0.3"/>
    <row r="229" ht="24.95" customHeight="1" x14ac:dyDescent="0.3"/>
    <row r="230" ht="24.95" customHeight="1" x14ac:dyDescent="0.3"/>
    <row r="231" ht="24.95" customHeight="1" x14ac:dyDescent="0.3"/>
    <row r="232" ht="24.95" customHeight="1" x14ac:dyDescent="0.3"/>
    <row r="233" ht="24.95" customHeight="1" x14ac:dyDescent="0.3"/>
    <row r="234" ht="24.95" customHeight="1" x14ac:dyDescent="0.3"/>
    <row r="235" ht="24.95" customHeight="1" x14ac:dyDescent="0.3"/>
    <row r="236" ht="24.95" customHeight="1" x14ac:dyDescent="0.3"/>
    <row r="237" ht="24.95" customHeight="1" x14ac:dyDescent="0.3"/>
  </sheetData>
  <autoFilter ref="B2:P2"/>
  <mergeCells count="3">
    <mergeCell ref="B1:J1"/>
    <mergeCell ref="K1:P1"/>
    <mergeCell ref="A1:A2"/>
  </mergeCells>
  <phoneticPr fontId="1" type="noConversion"/>
  <hyperlinks>
    <hyperlink ref="L5" r:id="rId1"/>
    <hyperlink ref="L8" r:id="rId2"/>
    <hyperlink ref="L7" r:id="rId3"/>
    <hyperlink ref="L6" r:id="rId4"/>
    <hyperlink ref="L12" r:id="rId5"/>
    <hyperlink ref="L10" r:id="rId6"/>
    <hyperlink ref="L9" r:id="rId7"/>
    <hyperlink ref="L16" r:id="rId8"/>
    <hyperlink ref="L15" r:id="rId9"/>
    <hyperlink ref="L11" r:id="rId10"/>
    <hyperlink ref="L18" r:id="rId11"/>
    <hyperlink ref="L17" r:id="rId12"/>
    <hyperlink ref="L22" r:id="rId13"/>
    <hyperlink ref="L21" r:id="rId14"/>
    <hyperlink ref="L20" r:id="rId15"/>
    <hyperlink ref="L19" r:id="rId16"/>
    <hyperlink ref="L24" r:id="rId17"/>
    <hyperlink ref="L25" r:id="rId18"/>
    <hyperlink ref="L29" r:id="rId19"/>
    <hyperlink ref="L28" r:id="rId20"/>
    <hyperlink ref="L31" r:id="rId21"/>
    <hyperlink ref="L30" r:id="rId22"/>
    <hyperlink ref="L32" r:id="rId23"/>
    <hyperlink ref="L35" r:id="rId24"/>
    <hyperlink ref="L36" r:id="rId25"/>
    <hyperlink ref="L39" r:id="rId26"/>
    <hyperlink ref="L40" r:id="rId27"/>
    <hyperlink ref="L70" r:id="rId28"/>
    <hyperlink ref="L42" r:id="rId29"/>
    <hyperlink ref="L43" r:id="rId30"/>
    <hyperlink ref="L45" r:id="rId31"/>
    <hyperlink ref="L47" r:id="rId32"/>
    <hyperlink ref="L46" r:id="rId33"/>
    <hyperlink ref="L48" r:id="rId34"/>
    <hyperlink ref="L51" r:id="rId35"/>
    <hyperlink ref="L66" r:id="rId36"/>
    <hyperlink ref="L57" r:id="rId37"/>
    <hyperlink ref="L63" r:id="rId38"/>
    <hyperlink ref="L50" r:id="rId39"/>
    <hyperlink ref="L55" r:id="rId40"/>
    <hyperlink ref="L61" r:id="rId41"/>
    <hyperlink ref="L53" r:id="rId42"/>
    <hyperlink ref="L52" r:id="rId43"/>
    <hyperlink ref="L67" r:id="rId44"/>
    <hyperlink ref="L64" r:id="rId45"/>
    <hyperlink ref="L68" r:id="rId46"/>
    <hyperlink ref="L71" r:id="rId47"/>
    <hyperlink ref="L72" r:id="rId48"/>
  </hyperlinks>
  <pageMargins left="0.7" right="0.7" top="0.75" bottom="0.75" header="0.3" footer="0.3"/>
  <pageSetup paperSize="9" orientation="portrait" r:id="rId4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zoomScale="70" zoomScaleNormal="70" workbookViewId="0">
      <pane ySplit="2" topLeftCell="A3" activePane="bottomLeft" state="frozen"/>
      <selection pane="bottomLeft" activeCell="L1" sqref="L1:Q1"/>
    </sheetView>
  </sheetViews>
  <sheetFormatPr defaultRowHeight="16.5" x14ac:dyDescent="0.3"/>
  <cols>
    <col min="1" max="1" width="5.75" style="10" customWidth="1"/>
    <col min="2" max="11" width="6.75" customWidth="1"/>
    <col min="12" max="13" width="30.75" customWidth="1"/>
    <col min="14" max="14" width="20.625" customWidth="1"/>
    <col min="15" max="15" width="30.625" customWidth="1"/>
    <col min="16" max="16" width="60.625" customWidth="1"/>
    <col min="17" max="17" width="100.75" customWidth="1"/>
  </cols>
  <sheetData>
    <row r="1" spans="1:17" ht="50.1" customHeight="1" x14ac:dyDescent="0.3">
      <c r="A1" s="48" t="s">
        <v>80</v>
      </c>
      <c r="B1" s="44" t="s">
        <v>1086</v>
      </c>
      <c r="C1" s="44"/>
      <c r="D1" s="44"/>
      <c r="E1" s="44"/>
      <c r="F1" s="44"/>
      <c r="G1" s="44"/>
      <c r="H1" s="44"/>
      <c r="I1" s="44"/>
      <c r="J1" s="44"/>
      <c r="K1" s="44"/>
      <c r="L1" s="53" t="s">
        <v>1092</v>
      </c>
      <c r="M1" s="46"/>
      <c r="N1" s="46"/>
      <c r="O1" s="46"/>
      <c r="P1" s="46"/>
      <c r="Q1" s="47"/>
    </row>
    <row r="2" spans="1:17" ht="99.95" customHeight="1" x14ac:dyDescent="0.3">
      <c r="A2" s="52"/>
      <c r="B2" s="8" t="s">
        <v>836</v>
      </c>
      <c r="C2" s="8" t="s">
        <v>835</v>
      </c>
      <c r="D2" s="8" t="s">
        <v>834</v>
      </c>
      <c r="E2" s="8" t="s">
        <v>833</v>
      </c>
      <c r="F2" s="8" t="s">
        <v>832</v>
      </c>
      <c r="G2" s="8" t="s">
        <v>831</v>
      </c>
      <c r="H2" s="8" t="s">
        <v>830</v>
      </c>
      <c r="I2" s="8" t="s">
        <v>829</v>
      </c>
      <c r="J2" s="8" t="s">
        <v>828</v>
      </c>
      <c r="K2" s="8" t="s">
        <v>278</v>
      </c>
      <c r="L2" s="39" t="s">
        <v>162</v>
      </c>
      <c r="M2" s="39" t="s">
        <v>565</v>
      </c>
      <c r="N2" s="39" t="s">
        <v>267</v>
      </c>
      <c r="O2" s="39" t="s">
        <v>263</v>
      </c>
      <c r="P2" s="39" t="s">
        <v>81</v>
      </c>
      <c r="Q2" s="39" t="s">
        <v>264</v>
      </c>
    </row>
    <row r="3" spans="1:17" ht="24.95" customHeight="1" x14ac:dyDescent="0.3">
      <c r="A3" s="3">
        <v>1</v>
      </c>
      <c r="B3" s="11" t="str">
        <f t="shared" ref="B3:B34" si="0">IF(COUNTIF(O3:P3,"*직조*"),"O",IF(COUNTIF(O3:P3,"*방적*"),"O",IF(COUNTIF(O3:P3,"*부직포*"),"O",IF(COUNTIF(O3:P3,"*펠트*"),"O",IF(COUNTIF(O3:P3,"*합성섬유*"),"O","")))))</f>
        <v/>
      </c>
      <c r="C3" s="11" t="str">
        <f t="shared" ref="C3:C34" si="1">IF(COUNTIF(O3:P3,"*섬유가공*"),"O",IF(COUNTIF(O3:P3,"*원단*"),"O",""))</f>
        <v/>
      </c>
      <c r="D3" s="11" t="str">
        <f t="shared" ref="D3:D34" si="2">IF(COUNTIF(O3:P3,"*염색*"),"O",IF(COUNTIF(O3:P3,"*프린팅*"),"O",""))</f>
        <v/>
      </c>
      <c r="E3" s="11" t="str">
        <f t="shared" ref="E3:E34" si="3">IF(COUNTIF(O3:P3,"*의류*"),"O",IF(COUNTIF(O3:P3,"*의복*"),"O",""))</f>
        <v/>
      </c>
      <c r="F3" s="11" t="str">
        <f t="shared" ref="F3:F34" si="4">IF(COUNTIF(O3:P3,"*모자*"),"O",IF(COUNTIF(O3:P3,"*장갑*"),"O",IF(COUNTIF(O3:P3,"*악세사리*"),"O",IF(COUNTIF(O3:P3,"*장신구*"),"O",""))))</f>
        <v/>
      </c>
      <c r="G3" s="11" t="str">
        <f t="shared" ref="G3:G34" si="5">IF(COUNTIF(O3:P3,"*화장품*"),"O",IF(COUNTIF(O3:P3,"*샴푸*"),"O",IF(COUNTIF(O3:P3,"*치약*"),"O",IF(COUNTIF(O3:P3,"*생활화학*"),"O",IF(COUNTIF(O3:P3,"*비누*"),"O",IF(COUNTIF(O3:P3,"*향균*"),"O",IF(COUNTIF(O3:P3,"*탈취*"),"O","")))))))</f>
        <v/>
      </c>
      <c r="H3" s="11" t="str">
        <f t="shared" ref="H3:H34" si="6">IF(COUNTIF(O3:P3,"*유기*"),"O",IF(COUNTIF(O3:P3,"*플라스틱*"),"O",""))</f>
        <v>O</v>
      </c>
      <c r="I3" s="11" t="str">
        <f t="shared" ref="I3:I34" si="7">IF(COUNTIF(O3:P3,"*무기*"),"O","")</f>
        <v/>
      </c>
      <c r="J3" s="11" t="str">
        <f t="shared" ref="J3:J34" si="8">IF(COUNTIF(O3:P3,"*시험*"),"O",IF(COUNTIF(O3:P3,"*성능*"),"O",IF(COUNTIF(O3:P3,"*안정성*"),"O",IF(COUNTIF(O3:P3,"*검사*"),"O",""))))</f>
        <v/>
      </c>
      <c r="K3" s="11" t="str">
        <f t="shared" ref="K3:K34" si="9">IF(COUNTIF(B3:J3,"*O*"),"","O")</f>
        <v/>
      </c>
      <c r="L3" s="1" t="s">
        <v>680</v>
      </c>
      <c r="M3" s="12" t="s">
        <v>679</v>
      </c>
      <c r="N3" s="1" t="s">
        <v>575</v>
      </c>
      <c r="O3" s="1" t="s">
        <v>666</v>
      </c>
      <c r="P3" s="1" t="s">
        <v>678</v>
      </c>
      <c r="Q3" s="1" t="s">
        <v>677</v>
      </c>
    </row>
    <row r="4" spans="1:17" ht="24.95" customHeight="1" x14ac:dyDescent="0.3">
      <c r="A4" s="3">
        <v>2</v>
      </c>
      <c r="B4" s="11" t="str">
        <f t="shared" si="0"/>
        <v/>
      </c>
      <c r="C4" s="11" t="str">
        <f t="shared" si="1"/>
        <v/>
      </c>
      <c r="D4" s="11" t="str">
        <f t="shared" si="2"/>
        <v/>
      </c>
      <c r="E4" s="11" t="str">
        <f t="shared" si="3"/>
        <v/>
      </c>
      <c r="F4" s="11" t="str">
        <f t="shared" si="4"/>
        <v/>
      </c>
      <c r="G4" s="11" t="str">
        <f t="shared" si="5"/>
        <v/>
      </c>
      <c r="H4" s="11" t="str">
        <f t="shared" si="6"/>
        <v/>
      </c>
      <c r="I4" s="11" t="str">
        <f t="shared" si="7"/>
        <v>O</v>
      </c>
      <c r="J4" s="11" t="str">
        <f t="shared" si="8"/>
        <v/>
      </c>
      <c r="K4" s="11" t="str">
        <f t="shared" si="9"/>
        <v/>
      </c>
      <c r="L4" s="1" t="s">
        <v>827</v>
      </c>
      <c r="M4" s="12" t="s">
        <v>826</v>
      </c>
      <c r="N4" s="1" t="s">
        <v>575</v>
      </c>
      <c r="O4" s="1" t="s">
        <v>799</v>
      </c>
      <c r="P4" s="1" t="s">
        <v>825</v>
      </c>
      <c r="Q4" s="1" t="s">
        <v>824</v>
      </c>
    </row>
    <row r="5" spans="1:17" ht="24.95" customHeight="1" x14ac:dyDescent="0.3">
      <c r="A5" s="3">
        <v>3</v>
      </c>
      <c r="B5" s="11" t="str">
        <f t="shared" si="0"/>
        <v>O</v>
      </c>
      <c r="C5" s="11" t="str">
        <f t="shared" si="1"/>
        <v>O</v>
      </c>
      <c r="D5" s="11" t="str">
        <f t="shared" si="2"/>
        <v/>
      </c>
      <c r="E5" s="11" t="str">
        <f t="shared" si="3"/>
        <v/>
      </c>
      <c r="F5" s="11" t="str">
        <f t="shared" si="4"/>
        <v/>
      </c>
      <c r="G5" s="11" t="str">
        <f t="shared" si="5"/>
        <v/>
      </c>
      <c r="H5" s="11" t="str">
        <f t="shared" si="6"/>
        <v/>
      </c>
      <c r="I5" s="11" t="str">
        <f t="shared" si="7"/>
        <v/>
      </c>
      <c r="J5" s="11" t="str">
        <f t="shared" si="8"/>
        <v/>
      </c>
      <c r="K5" s="11" t="str">
        <f t="shared" si="9"/>
        <v/>
      </c>
      <c r="L5" s="1" t="s">
        <v>712</v>
      </c>
      <c r="M5" s="12"/>
      <c r="N5" s="1" t="s">
        <v>631</v>
      </c>
      <c r="O5" s="1" t="s">
        <v>704</v>
      </c>
      <c r="P5" s="1" t="s">
        <v>711</v>
      </c>
      <c r="Q5" s="1" t="s">
        <v>710</v>
      </c>
    </row>
    <row r="6" spans="1:17" ht="24.95" customHeight="1" x14ac:dyDescent="0.3">
      <c r="A6" s="3">
        <v>4</v>
      </c>
      <c r="B6" s="11" t="str">
        <f t="shared" si="0"/>
        <v/>
      </c>
      <c r="C6" s="11" t="str">
        <f t="shared" si="1"/>
        <v/>
      </c>
      <c r="D6" s="11" t="str">
        <f t="shared" si="2"/>
        <v>O</v>
      </c>
      <c r="E6" s="11" t="str">
        <f t="shared" si="3"/>
        <v/>
      </c>
      <c r="F6" s="11" t="str">
        <f t="shared" si="4"/>
        <v/>
      </c>
      <c r="G6" s="11" t="str">
        <f t="shared" si="5"/>
        <v/>
      </c>
      <c r="H6" s="11" t="str">
        <f t="shared" si="6"/>
        <v/>
      </c>
      <c r="I6" s="11" t="str">
        <f t="shared" si="7"/>
        <v/>
      </c>
      <c r="J6" s="11" t="str">
        <f t="shared" si="8"/>
        <v/>
      </c>
      <c r="K6" s="11" t="str">
        <f t="shared" si="9"/>
        <v/>
      </c>
      <c r="L6" s="1" t="s">
        <v>743</v>
      </c>
      <c r="M6" s="12" t="s">
        <v>742</v>
      </c>
      <c r="N6" s="1" t="s">
        <v>631</v>
      </c>
      <c r="O6" s="1" t="s">
        <v>731</v>
      </c>
      <c r="P6" s="1" t="s">
        <v>741</v>
      </c>
      <c r="Q6" s="1" t="s">
        <v>740</v>
      </c>
    </row>
    <row r="7" spans="1:17" ht="24.95" customHeight="1" x14ac:dyDescent="0.3">
      <c r="A7" s="3">
        <v>5</v>
      </c>
      <c r="B7" s="11" t="str">
        <f t="shared" si="0"/>
        <v/>
      </c>
      <c r="C7" s="11" t="str">
        <f t="shared" si="1"/>
        <v/>
      </c>
      <c r="D7" s="11" t="str">
        <f t="shared" si="2"/>
        <v/>
      </c>
      <c r="E7" s="11" t="str">
        <f t="shared" si="3"/>
        <v/>
      </c>
      <c r="F7" s="11" t="str">
        <f t="shared" si="4"/>
        <v/>
      </c>
      <c r="G7" s="11" t="str">
        <f t="shared" si="5"/>
        <v/>
      </c>
      <c r="H7" s="11" t="str">
        <f t="shared" si="6"/>
        <v/>
      </c>
      <c r="I7" s="11" t="str">
        <f t="shared" si="7"/>
        <v>O</v>
      </c>
      <c r="J7" s="11" t="str">
        <f t="shared" si="8"/>
        <v/>
      </c>
      <c r="K7" s="11" t="str">
        <f t="shared" si="9"/>
        <v/>
      </c>
      <c r="L7" s="1" t="s">
        <v>814</v>
      </c>
      <c r="M7" s="12" t="s">
        <v>813</v>
      </c>
      <c r="N7" s="1" t="s">
        <v>575</v>
      </c>
      <c r="O7" s="1" t="s">
        <v>799</v>
      </c>
      <c r="P7" s="1" t="s">
        <v>812</v>
      </c>
      <c r="Q7" s="1" t="s">
        <v>811</v>
      </c>
    </row>
    <row r="8" spans="1:17" ht="24.95" customHeight="1" x14ac:dyDescent="0.3">
      <c r="A8" s="3">
        <v>6</v>
      </c>
      <c r="B8" s="11" t="str">
        <f t="shared" si="0"/>
        <v/>
      </c>
      <c r="C8" s="11" t="str">
        <f t="shared" si="1"/>
        <v/>
      </c>
      <c r="D8" s="11" t="str">
        <f t="shared" si="2"/>
        <v/>
      </c>
      <c r="E8" s="11" t="str">
        <f t="shared" si="3"/>
        <v/>
      </c>
      <c r="F8" s="11" t="str">
        <f t="shared" si="4"/>
        <v/>
      </c>
      <c r="G8" s="11" t="str">
        <f t="shared" si="5"/>
        <v/>
      </c>
      <c r="H8" s="11" t="str">
        <f t="shared" si="6"/>
        <v/>
      </c>
      <c r="I8" s="11" t="str">
        <f t="shared" si="7"/>
        <v>O</v>
      </c>
      <c r="J8" s="11" t="str">
        <f t="shared" si="8"/>
        <v>O</v>
      </c>
      <c r="K8" s="11" t="str">
        <f t="shared" si="9"/>
        <v/>
      </c>
      <c r="L8" s="1" t="s">
        <v>823</v>
      </c>
      <c r="M8" s="12"/>
      <c r="N8" s="1" t="s">
        <v>575</v>
      </c>
      <c r="O8" s="1" t="s">
        <v>799</v>
      </c>
      <c r="P8" s="1" t="s">
        <v>822</v>
      </c>
      <c r="Q8" s="1" t="s">
        <v>821</v>
      </c>
    </row>
    <row r="9" spans="1:17" ht="24.95" customHeight="1" x14ac:dyDescent="0.3">
      <c r="A9" s="3">
        <v>7</v>
      </c>
      <c r="B9" s="11" t="str">
        <f t="shared" si="0"/>
        <v>O</v>
      </c>
      <c r="C9" s="11" t="str">
        <f t="shared" si="1"/>
        <v/>
      </c>
      <c r="D9" s="11" t="str">
        <f t="shared" si="2"/>
        <v/>
      </c>
      <c r="E9" s="11" t="str">
        <f t="shared" si="3"/>
        <v/>
      </c>
      <c r="F9" s="11" t="str">
        <f t="shared" si="4"/>
        <v/>
      </c>
      <c r="G9" s="11" t="str">
        <f t="shared" si="5"/>
        <v/>
      </c>
      <c r="H9" s="11" t="str">
        <f t="shared" si="6"/>
        <v/>
      </c>
      <c r="I9" s="11" t="str">
        <f t="shared" si="7"/>
        <v/>
      </c>
      <c r="J9" s="11" t="str">
        <f t="shared" si="8"/>
        <v/>
      </c>
      <c r="K9" s="11" t="str">
        <f t="shared" si="9"/>
        <v/>
      </c>
      <c r="L9" s="1" t="s">
        <v>728</v>
      </c>
      <c r="M9" s="12" t="s">
        <v>727</v>
      </c>
      <c r="N9" s="1" t="s">
        <v>631</v>
      </c>
      <c r="O9" s="1" t="s">
        <v>723</v>
      </c>
      <c r="P9" s="1" t="s">
        <v>726</v>
      </c>
      <c r="Q9" s="1" t="s">
        <v>725</v>
      </c>
    </row>
    <row r="10" spans="1:17" ht="24.95" customHeight="1" x14ac:dyDescent="0.3">
      <c r="A10" s="3">
        <v>8</v>
      </c>
      <c r="B10" s="11" t="str">
        <f t="shared" si="0"/>
        <v/>
      </c>
      <c r="C10" s="11" t="str">
        <f t="shared" si="1"/>
        <v/>
      </c>
      <c r="D10" s="11" t="str">
        <f t="shared" si="2"/>
        <v/>
      </c>
      <c r="E10" s="11" t="str">
        <f t="shared" si="3"/>
        <v/>
      </c>
      <c r="F10" s="11" t="str">
        <f t="shared" si="4"/>
        <v/>
      </c>
      <c r="G10" s="11" t="str">
        <f t="shared" si="5"/>
        <v/>
      </c>
      <c r="H10" s="11" t="str">
        <f t="shared" si="6"/>
        <v>O</v>
      </c>
      <c r="I10" s="11" t="str">
        <f t="shared" si="7"/>
        <v/>
      </c>
      <c r="J10" s="11" t="str">
        <f t="shared" si="8"/>
        <v/>
      </c>
      <c r="K10" s="11" t="str">
        <f t="shared" si="9"/>
        <v/>
      </c>
      <c r="L10" s="1" t="s">
        <v>583</v>
      </c>
      <c r="M10" s="12"/>
      <c r="N10" s="1" t="s">
        <v>569</v>
      </c>
      <c r="O10" s="1" t="s">
        <v>572</v>
      </c>
      <c r="P10" s="1" t="s">
        <v>582</v>
      </c>
      <c r="Q10" s="1" t="s">
        <v>581</v>
      </c>
    </row>
    <row r="11" spans="1:17" ht="24.95" customHeight="1" x14ac:dyDescent="0.3">
      <c r="A11" s="3">
        <v>9</v>
      </c>
      <c r="B11" s="11" t="str">
        <f t="shared" si="0"/>
        <v/>
      </c>
      <c r="C11" s="11" t="str">
        <f t="shared" si="1"/>
        <v/>
      </c>
      <c r="D11" s="11" t="str">
        <f t="shared" si="2"/>
        <v>O</v>
      </c>
      <c r="E11" s="11" t="str">
        <f t="shared" si="3"/>
        <v/>
      </c>
      <c r="F11" s="11" t="str">
        <f t="shared" si="4"/>
        <v/>
      </c>
      <c r="G11" s="11" t="str">
        <f t="shared" si="5"/>
        <v/>
      </c>
      <c r="H11" s="11" t="str">
        <f t="shared" si="6"/>
        <v/>
      </c>
      <c r="I11" s="11" t="str">
        <f t="shared" si="7"/>
        <v/>
      </c>
      <c r="J11" s="11" t="str">
        <f t="shared" si="8"/>
        <v/>
      </c>
      <c r="K11" s="11" t="str">
        <f t="shared" si="9"/>
        <v/>
      </c>
      <c r="L11" s="1" t="s">
        <v>735</v>
      </c>
      <c r="M11" s="12"/>
      <c r="N11" s="1" t="s">
        <v>631</v>
      </c>
      <c r="O11" s="1" t="s">
        <v>731</v>
      </c>
      <c r="P11" s="1" t="s">
        <v>734</v>
      </c>
      <c r="Q11" s="1" t="s">
        <v>733</v>
      </c>
    </row>
    <row r="12" spans="1:17" ht="24.95" customHeight="1" x14ac:dyDescent="0.3">
      <c r="A12" s="3">
        <v>10</v>
      </c>
      <c r="B12" s="11" t="str">
        <f t="shared" si="0"/>
        <v>O</v>
      </c>
      <c r="C12" s="11" t="str">
        <f t="shared" si="1"/>
        <v/>
      </c>
      <c r="D12" s="11" t="str">
        <f t="shared" si="2"/>
        <v/>
      </c>
      <c r="E12" s="11" t="str">
        <f t="shared" si="3"/>
        <v/>
      </c>
      <c r="F12" s="11" t="str">
        <f t="shared" si="4"/>
        <v/>
      </c>
      <c r="G12" s="11" t="str">
        <f t="shared" si="5"/>
        <v/>
      </c>
      <c r="H12" s="11" t="str">
        <f t="shared" si="6"/>
        <v/>
      </c>
      <c r="I12" s="11" t="str">
        <f t="shared" si="7"/>
        <v/>
      </c>
      <c r="J12" s="11" t="str">
        <f t="shared" si="8"/>
        <v/>
      </c>
      <c r="K12" s="11" t="str">
        <f t="shared" si="9"/>
        <v/>
      </c>
      <c r="L12" s="1" t="s">
        <v>766</v>
      </c>
      <c r="M12" s="12" t="s">
        <v>765</v>
      </c>
      <c r="N12" s="1" t="s">
        <v>631</v>
      </c>
      <c r="O12" s="1" t="s">
        <v>757</v>
      </c>
      <c r="P12" s="1" t="s">
        <v>764</v>
      </c>
      <c r="Q12" s="1" t="s">
        <v>763</v>
      </c>
    </row>
    <row r="13" spans="1:17" ht="24.95" customHeight="1" x14ac:dyDescent="0.3">
      <c r="A13" s="3">
        <v>11</v>
      </c>
      <c r="B13" s="11" t="str">
        <f t="shared" si="0"/>
        <v/>
      </c>
      <c r="C13" s="11" t="str">
        <f t="shared" si="1"/>
        <v/>
      </c>
      <c r="D13" s="11" t="str">
        <f t="shared" si="2"/>
        <v/>
      </c>
      <c r="E13" s="11" t="str">
        <f t="shared" si="3"/>
        <v/>
      </c>
      <c r="F13" s="11" t="str">
        <f t="shared" si="4"/>
        <v/>
      </c>
      <c r="G13" s="11" t="str">
        <f t="shared" si="5"/>
        <v/>
      </c>
      <c r="H13" s="11" t="str">
        <f t="shared" si="6"/>
        <v>O</v>
      </c>
      <c r="I13" s="11" t="str">
        <f t="shared" si="7"/>
        <v/>
      </c>
      <c r="J13" s="11" t="str">
        <f t="shared" si="8"/>
        <v/>
      </c>
      <c r="K13" s="11" t="str">
        <f t="shared" si="9"/>
        <v/>
      </c>
      <c r="L13" s="1" t="s">
        <v>576</v>
      </c>
      <c r="M13" s="12"/>
      <c r="N13" s="1" t="s">
        <v>575</v>
      </c>
      <c r="O13" s="1" t="s">
        <v>572</v>
      </c>
      <c r="P13" s="1" t="s">
        <v>574</v>
      </c>
      <c r="Q13" s="1" t="s">
        <v>573</v>
      </c>
    </row>
    <row r="14" spans="1:17" ht="24.95" customHeight="1" x14ac:dyDescent="0.3">
      <c r="A14" s="3">
        <v>12</v>
      </c>
      <c r="B14" s="11" t="str">
        <f t="shared" si="0"/>
        <v>O</v>
      </c>
      <c r="C14" s="11" t="str">
        <f t="shared" si="1"/>
        <v>O</v>
      </c>
      <c r="D14" s="11" t="str">
        <f t="shared" si="2"/>
        <v/>
      </c>
      <c r="E14" s="11" t="str">
        <f t="shared" si="3"/>
        <v/>
      </c>
      <c r="F14" s="11" t="str">
        <f t="shared" si="4"/>
        <v/>
      </c>
      <c r="G14" s="11" t="str">
        <f t="shared" si="5"/>
        <v/>
      </c>
      <c r="H14" s="11" t="str">
        <f t="shared" si="6"/>
        <v/>
      </c>
      <c r="I14" s="11" t="str">
        <f t="shared" si="7"/>
        <v/>
      </c>
      <c r="J14" s="11" t="str">
        <f t="shared" si="8"/>
        <v/>
      </c>
      <c r="K14" s="11" t="str">
        <f t="shared" si="9"/>
        <v/>
      </c>
      <c r="L14" s="1" t="s">
        <v>633</v>
      </c>
      <c r="M14" s="12" t="s">
        <v>632</v>
      </c>
      <c r="N14" s="1" t="s">
        <v>631</v>
      </c>
      <c r="O14" s="1" t="s">
        <v>622</v>
      </c>
      <c r="P14" s="1" t="s">
        <v>630</v>
      </c>
      <c r="Q14" s="1" t="s">
        <v>629</v>
      </c>
    </row>
    <row r="15" spans="1:17" ht="24.95" customHeight="1" x14ac:dyDescent="0.3">
      <c r="A15" s="3">
        <v>13</v>
      </c>
      <c r="B15" s="11" t="str">
        <f t="shared" si="0"/>
        <v/>
      </c>
      <c r="C15" s="11" t="str">
        <f t="shared" si="1"/>
        <v>O</v>
      </c>
      <c r="D15" s="11" t="str">
        <f t="shared" si="2"/>
        <v>O</v>
      </c>
      <c r="E15" s="11" t="str">
        <f t="shared" si="3"/>
        <v/>
      </c>
      <c r="F15" s="11" t="str">
        <f t="shared" si="4"/>
        <v/>
      </c>
      <c r="G15" s="11" t="str">
        <f t="shared" si="5"/>
        <v/>
      </c>
      <c r="H15" s="11" t="str">
        <f t="shared" si="6"/>
        <v/>
      </c>
      <c r="I15" s="11" t="str">
        <f t="shared" si="7"/>
        <v/>
      </c>
      <c r="J15" s="11" t="str">
        <f t="shared" si="8"/>
        <v/>
      </c>
      <c r="K15" s="11" t="str">
        <f t="shared" si="9"/>
        <v/>
      </c>
      <c r="L15" s="1" t="s">
        <v>732</v>
      </c>
      <c r="M15" s="12"/>
      <c r="N15" s="1" t="s">
        <v>631</v>
      </c>
      <c r="O15" s="1" t="s">
        <v>731</v>
      </c>
      <c r="P15" s="1" t="s">
        <v>730</v>
      </c>
      <c r="Q15" s="1" t="s">
        <v>729</v>
      </c>
    </row>
    <row r="16" spans="1:17" ht="24.95" customHeight="1" x14ac:dyDescent="0.3">
      <c r="A16" s="3">
        <v>14</v>
      </c>
      <c r="B16" s="11" t="str">
        <f t="shared" si="0"/>
        <v/>
      </c>
      <c r="C16" s="11" t="str">
        <f t="shared" si="1"/>
        <v/>
      </c>
      <c r="D16" s="11" t="str">
        <f t="shared" si="2"/>
        <v/>
      </c>
      <c r="E16" s="11" t="str">
        <f t="shared" si="3"/>
        <v>O</v>
      </c>
      <c r="F16" s="11" t="str">
        <f t="shared" si="4"/>
        <v>O</v>
      </c>
      <c r="G16" s="11" t="str">
        <f t="shared" si="5"/>
        <v/>
      </c>
      <c r="H16" s="11" t="str">
        <f t="shared" si="6"/>
        <v/>
      </c>
      <c r="I16" s="11" t="str">
        <f t="shared" si="7"/>
        <v/>
      </c>
      <c r="J16" s="11" t="str">
        <f t="shared" si="8"/>
        <v/>
      </c>
      <c r="K16" s="11" t="str">
        <f t="shared" si="9"/>
        <v/>
      </c>
      <c r="L16" s="1" t="s">
        <v>754</v>
      </c>
      <c r="M16" s="12" t="s">
        <v>753</v>
      </c>
      <c r="N16" s="1" t="s">
        <v>631</v>
      </c>
      <c r="O16" s="1" t="s">
        <v>746</v>
      </c>
      <c r="P16" s="1" t="s">
        <v>752</v>
      </c>
      <c r="Q16" s="1" t="s">
        <v>751</v>
      </c>
    </row>
    <row r="17" spans="1:17" ht="24.95" customHeight="1" x14ac:dyDescent="0.3">
      <c r="A17" s="3">
        <v>15</v>
      </c>
      <c r="B17" s="11" t="str">
        <f t="shared" si="0"/>
        <v>O</v>
      </c>
      <c r="C17" s="11" t="str">
        <f t="shared" si="1"/>
        <v/>
      </c>
      <c r="D17" s="11" t="str">
        <f t="shared" si="2"/>
        <v/>
      </c>
      <c r="E17" s="11" t="str">
        <f t="shared" si="3"/>
        <v/>
      </c>
      <c r="F17" s="11" t="str">
        <f t="shared" si="4"/>
        <v/>
      </c>
      <c r="G17" s="11" t="str">
        <f t="shared" si="5"/>
        <v/>
      </c>
      <c r="H17" s="11" t="str">
        <f t="shared" si="6"/>
        <v/>
      </c>
      <c r="I17" s="11" t="str">
        <f t="shared" si="7"/>
        <v/>
      </c>
      <c r="J17" s="11" t="str">
        <f t="shared" si="8"/>
        <v/>
      </c>
      <c r="K17" s="11" t="str">
        <f t="shared" si="9"/>
        <v/>
      </c>
      <c r="L17" s="1" t="s">
        <v>769</v>
      </c>
      <c r="M17" s="12"/>
      <c r="N17" s="1" t="s">
        <v>631</v>
      </c>
      <c r="O17" s="1" t="s">
        <v>757</v>
      </c>
      <c r="P17" s="1" t="s">
        <v>768</v>
      </c>
      <c r="Q17" s="1" t="s">
        <v>767</v>
      </c>
    </row>
    <row r="18" spans="1:17" ht="24.95" customHeight="1" x14ac:dyDescent="0.3">
      <c r="A18" s="3">
        <v>16</v>
      </c>
      <c r="B18" s="11" t="str">
        <f t="shared" si="0"/>
        <v/>
      </c>
      <c r="C18" s="11" t="str">
        <f t="shared" si="1"/>
        <v/>
      </c>
      <c r="D18" s="11" t="str">
        <f t="shared" si="2"/>
        <v/>
      </c>
      <c r="E18" s="11" t="str">
        <f t="shared" si="3"/>
        <v/>
      </c>
      <c r="F18" s="11" t="str">
        <f t="shared" si="4"/>
        <v/>
      </c>
      <c r="G18" s="11" t="str">
        <f t="shared" si="5"/>
        <v/>
      </c>
      <c r="H18" s="11" t="str">
        <f t="shared" si="6"/>
        <v>O</v>
      </c>
      <c r="I18" s="11" t="str">
        <f t="shared" si="7"/>
        <v/>
      </c>
      <c r="J18" s="11" t="str">
        <f t="shared" si="8"/>
        <v/>
      </c>
      <c r="K18" s="11" t="str">
        <f t="shared" si="9"/>
        <v/>
      </c>
      <c r="L18" s="1" t="s">
        <v>615</v>
      </c>
      <c r="M18" s="12" t="s">
        <v>614</v>
      </c>
      <c r="N18" s="1" t="s">
        <v>575</v>
      </c>
      <c r="O18" s="1" t="s">
        <v>592</v>
      </c>
      <c r="P18" s="1" t="s">
        <v>613</v>
      </c>
      <c r="Q18" s="1" t="s">
        <v>612</v>
      </c>
    </row>
    <row r="19" spans="1:17" ht="24.95" customHeight="1" x14ac:dyDescent="0.3">
      <c r="A19" s="3">
        <v>17</v>
      </c>
      <c r="B19" s="11" t="str">
        <f t="shared" si="0"/>
        <v/>
      </c>
      <c r="C19" s="11" t="str">
        <f t="shared" si="1"/>
        <v/>
      </c>
      <c r="D19" s="11" t="str">
        <f t="shared" si="2"/>
        <v/>
      </c>
      <c r="E19" s="11" t="str">
        <f t="shared" si="3"/>
        <v/>
      </c>
      <c r="F19" s="11" t="str">
        <f t="shared" si="4"/>
        <v/>
      </c>
      <c r="G19" s="11" t="str">
        <f t="shared" si="5"/>
        <v>O</v>
      </c>
      <c r="H19" s="11" t="str">
        <f t="shared" si="6"/>
        <v/>
      </c>
      <c r="I19" s="11" t="str">
        <f t="shared" si="7"/>
        <v/>
      </c>
      <c r="J19" s="11" t="str">
        <f t="shared" si="8"/>
        <v/>
      </c>
      <c r="K19" s="11" t="str">
        <f t="shared" si="9"/>
        <v/>
      </c>
      <c r="L19" s="1" t="s">
        <v>656</v>
      </c>
      <c r="M19" s="12" t="s">
        <v>655</v>
      </c>
      <c r="N19" s="1" t="s">
        <v>575</v>
      </c>
      <c r="O19" s="1" t="s">
        <v>654</v>
      </c>
      <c r="P19" s="1" t="s">
        <v>653</v>
      </c>
      <c r="Q19" s="1" t="s">
        <v>652</v>
      </c>
    </row>
    <row r="20" spans="1:17" ht="24.95" customHeight="1" x14ac:dyDescent="0.3">
      <c r="A20" s="3">
        <v>18</v>
      </c>
      <c r="B20" s="11" t="str">
        <f t="shared" si="0"/>
        <v/>
      </c>
      <c r="C20" s="11" t="str">
        <f t="shared" si="1"/>
        <v/>
      </c>
      <c r="D20" s="11" t="str">
        <f t="shared" si="2"/>
        <v/>
      </c>
      <c r="E20" s="11" t="str">
        <f t="shared" si="3"/>
        <v>O</v>
      </c>
      <c r="F20" s="11" t="str">
        <f t="shared" si="4"/>
        <v/>
      </c>
      <c r="G20" s="11" t="str">
        <f t="shared" si="5"/>
        <v/>
      </c>
      <c r="H20" s="11" t="str">
        <f t="shared" si="6"/>
        <v/>
      </c>
      <c r="I20" s="11" t="str">
        <f t="shared" si="7"/>
        <v/>
      </c>
      <c r="J20" s="11" t="str">
        <f t="shared" si="8"/>
        <v/>
      </c>
      <c r="K20" s="11" t="str">
        <f t="shared" si="9"/>
        <v/>
      </c>
      <c r="L20" s="1" t="s">
        <v>724</v>
      </c>
      <c r="M20" s="12"/>
      <c r="N20" s="1" t="s">
        <v>623</v>
      </c>
      <c r="O20" s="1" t="s">
        <v>723</v>
      </c>
      <c r="P20" s="1" t="s">
        <v>722</v>
      </c>
      <c r="Q20" s="1" t="s">
        <v>721</v>
      </c>
    </row>
    <row r="21" spans="1:17" ht="24.95" customHeight="1" x14ac:dyDescent="0.3">
      <c r="A21" s="3">
        <v>19</v>
      </c>
      <c r="B21" s="11" t="str">
        <f t="shared" si="0"/>
        <v>O</v>
      </c>
      <c r="C21" s="11" t="str">
        <f t="shared" si="1"/>
        <v/>
      </c>
      <c r="D21" s="11" t="str">
        <f t="shared" si="2"/>
        <v/>
      </c>
      <c r="E21" s="11" t="str">
        <f t="shared" si="3"/>
        <v/>
      </c>
      <c r="F21" s="11" t="str">
        <f t="shared" si="4"/>
        <v/>
      </c>
      <c r="G21" s="11" t="str">
        <f t="shared" si="5"/>
        <v/>
      </c>
      <c r="H21" s="11" t="str">
        <f t="shared" si="6"/>
        <v/>
      </c>
      <c r="I21" s="11" t="str">
        <f t="shared" si="7"/>
        <v/>
      </c>
      <c r="J21" s="11" t="str">
        <f t="shared" si="8"/>
        <v/>
      </c>
      <c r="K21" s="11" t="str">
        <f t="shared" si="9"/>
        <v/>
      </c>
      <c r="L21" s="1" t="s">
        <v>705</v>
      </c>
      <c r="M21" s="12"/>
      <c r="N21" s="1" t="s">
        <v>631</v>
      </c>
      <c r="O21" s="1" t="s">
        <v>704</v>
      </c>
      <c r="P21" s="1" t="s">
        <v>703</v>
      </c>
      <c r="Q21" s="1" t="s">
        <v>702</v>
      </c>
    </row>
    <row r="22" spans="1:17" ht="24.95" customHeight="1" x14ac:dyDescent="0.3">
      <c r="A22" s="3">
        <v>20</v>
      </c>
      <c r="B22" s="11" t="str">
        <f t="shared" si="0"/>
        <v/>
      </c>
      <c r="C22" s="11" t="str">
        <f t="shared" si="1"/>
        <v/>
      </c>
      <c r="D22" s="11" t="str">
        <f t="shared" si="2"/>
        <v/>
      </c>
      <c r="E22" s="11" t="str">
        <f t="shared" si="3"/>
        <v>O</v>
      </c>
      <c r="F22" s="11" t="str">
        <f t="shared" si="4"/>
        <v/>
      </c>
      <c r="G22" s="11" t="str">
        <f t="shared" si="5"/>
        <v/>
      </c>
      <c r="H22" s="11" t="str">
        <f t="shared" si="6"/>
        <v/>
      </c>
      <c r="I22" s="11" t="str">
        <f t="shared" si="7"/>
        <v/>
      </c>
      <c r="J22" s="11" t="str">
        <f t="shared" si="8"/>
        <v/>
      </c>
      <c r="K22" s="11" t="str">
        <f t="shared" si="9"/>
        <v/>
      </c>
      <c r="L22" s="1" t="s">
        <v>747</v>
      </c>
      <c r="M22" s="12"/>
      <c r="N22" s="1" t="s">
        <v>631</v>
      </c>
      <c r="O22" s="1" t="s">
        <v>746</v>
      </c>
      <c r="P22" s="1" t="s">
        <v>745</v>
      </c>
      <c r="Q22" s="1" t="s">
        <v>744</v>
      </c>
    </row>
    <row r="23" spans="1:17" ht="24.95" customHeight="1" x14ac:dyDescent="0.3">
      <c r="A23" s="3">
        <v>21</v>
      </c>
      <c r="B23" s="11" t="str">
        <f t="shared" si="0"/>
        <v>O</v>
      </c>
      <c r="C23" s="11" t="str">
        <f t="shared" si="1"/>
        <v/>
      </c>
      <c r="D23" s="11" t="str">
        <f t="shared" si="2"/>
        <v/>
      </c>
      <c r="E23" s="11" t="str">
        <f t="shared" si="3"/>
        <v/>
      </c>
      <c r="F23" s="11" t="str">
        <f t="shared" si="4"/>
        <v/>
      </c>
      <c r="G23" s="11" t="str">
        <f t="shared" si="5"/>
        <v/>
      </c>
      <c r="H23" s="11" t="str">
        <f t="shared" si="6"/>
        <v/>
      </c>
      <c r="I23" s="11" t="str">
        <f t="shared" si="7"/>
        <v/>
      </c>
      <c r="J23" s="11" t="str">
        <f t="shared" si="8"/>
        <v/>
      </c>
      <c r="K23" s="11" t="str">
        <f t="shared" si="9"/>
        <v/>
      </c>
      <c r="L23" s="1" t="s">
        <v>651</v>
      </c>
      <c r="M23" s="12"/>
      <c r="N23" s="1" t="s">
        <v>631</v>
      </c>
      <c r="O23" s="1" t="s">
        <v>622</v>
      </c>
      <c r="P23" s="1" t="s">
        <v>650</v>
      </c>
      <c r="Q23" s="1" t="s">
        <v>649</v>
      </c>
    </row>
    <row r="24" spans="1:17" ht="24.95" customHeight="1" x14ac:dyDescent="0.3">
      <c r="A24" s="3">
        <v>22</v>
      </c>
      <c r="B24" s="13" t="str">
        <f t="shared" si="0"/>
        <v/>
      </c>
      <c r="C24" s="13" t="str">
        <f t="shared" si="1"/>
        <v/>
      </c>
      <c r="D24" s="13" t="str">
        <f t="shared" si="2"/>
        <v/>
      </c>
      <c r="E24" s="13" t="str">
        <f t="shared" si="3"/>
        <v/>
      </c>
      <c r="F24" s="13" t="str">
        <f t="shared" si="4"/>
        <v/>
      </c>
      <c r="G24" s="13" t="str">
        <f t="shared" si="5"/>
        <v/>
      </c>
      <c r="H24" s="13" t="str">
        <f t="shared" si="6"/>
        <v>O</v>
      </c>
      <c r="I24" s="13" t="str">
        <f t="shared" si="7"/>
        <v/>
      </c>
      <c r="J24" s="13" t="str">
        <f t="shared" si="8"/>
        <v/>
      </c>
      <c r="K24" s="13" t="str">
        <f t="shared" si="9"/>
        <v/>
      </c>
      <c r="L24" s="5" t="s">
        <v>571</v>
      </c>
      <c r="M24" s="6" t="s">
        <v>570</v>
      </c>
      <c r="N24" s="5" t="s">
        <v>569</v>
      </c>
      <c r="O24" s="5" t="s">
        <v>568</v>
      </c>
      <c r="P24" s="5" t="s">
        <v>567</v>
      </c>
      <c r="Q24" s="5" t="s">
        <v>566</v>
      </c>
    </row>
    <row r="25" spans="1:17" ht="24.95" customHeight="1" x14ac:dyDescent="0.3">
      <c r="A25" s="3">
        <v>23</v>
      </c>
      <c r="B25" s="11" t="str">
        <f t="shared" si="0"/>
        <v>O</v>
      </c>
      <c r="C25" s="11" t="str">
        <f t="shared" si="1"/>
        <v/>
      </c>
      <c r="D25" s="11" t="str">
        <f t="shared" si="2"/>
        <v/>
      </c>
      <c r="E25" s="11" t="str">
        <f t="shared" si="3"/>
        <v/>
      </c>
      <c r="F25" s="11" t="str">
        <f t="shared" si="4"/>
        <v/>
      </c>
      <c r="G25" s="11" t="str">
        <f t="shared" si="5"/>
        <v/>
      </c>
      <c r="H25" s="11" t="str">
        <f t="shared" si="6"/>
        <v/>
      </c>
      <c r="I25" s="11" t="str">
        <f t="shared" si="7"/>
        <v/>
      </c>
      <c r="J25" s="11" t="str">
        <f t="shared" si="8"/>
        <v/>
      </c>
      <c r="K25" s="11" t="str">
        <f t="shared" si="9"/>
        <v/>
      </c>
      <c r="L25" s="1" t="s">
        <v>641</v>
      </c>
      <c r="M25" s="12" t="s">
        <v>640</v>
      </c>
      <c r="N25" s="1" t="s">
        <v>631</v>
      </c>
      <c r="O25" s="1" t="s">
        <v>622</v>
      </c>
      <c r="P25" s="1" t="s">
        <v>639</v>
      </c>
      <c r="Q25" s="1" t="s">
        <v>638</v>
      </c>
    </row>
    <row r="26" spans="1:17" ht="24.95" customHeight="1" x14ac:dyDescent="0.3">
      <c r="A26" s="3">
        <v>24</v>
      </c>
      <c r="B26" s="11" t="str">
        <f t="shared" si="0"/>
        <v/>
      </c>
      <c r="C26" s="11" t="str">
        <f t="shared" si="1"/>
        <v/>
      </c>
      <c r="D26" s="11" t="str">
        <f t="shared" si="2"/>
        <v/>
      </c>
      <c r="E26" s="11" t="str">
        <f t="shared" si="3"/>
        <v/>
      </c>
      <c r="F26" s="11" t="str">
        <f t="shared" si="4"/>
        <v/>
      </c>
      <c r="G26" s="11" t="str">
        <f t="shared" si="5"/>
        <v>O</v>
      </c>
      <c r="H26" s="11" t="str">
        <f t="shared" si="6"/>
        <v/>
      </c>
      <c r="I26" s="11" t="str">
        <f t="shared" si="7"/>
        <v/>
      </c>
      <c r="J26" s="11" t="str">
        <f t="shared" si="8"/>
        <v/>
      </c>
      <c r="K26" s="11" t="str">
        <f t="shared" si="9"/>
        <v/>
      </c>
      <c r="L26" s="1" t="s">
        <v>611</v>
      </c>
      <c r="M26" s="12"/>
      <c r="N26" s="1" t="s">
        <v>575</v>
      </c>
      <c r="O26" s="1" t="s">
        <v>592</v>
      </c>
      <c r="P26" s="1" t="s">
        <v>610</v>
      </c>
      <c r="Q26" s="1" t="s">
        <v>609</v>
      </c>
    </row>
    <row r="27" spans="1:17" ht="24.95" customHeight="1" x14ac:dyDescent="0.3">
      <c r="A27" s="3">
        <v>25</v>
      </c>
      <c r="B27" s="11" t="str">
        <f t="shared" si="0"/>
        <v>O</v>
      </c>
      <c r="C27" s="11" t="str">
        <f t="shared" si="1"/>
        <v/>
      </c>
      <c r="D27" s="11" t="str">
        <f t="shared" si="2"/>
        <v/>
      </c>
      <c r="E27" s="11" t="str">
        <f t="shared" si="3"/>
        <v/>
      </c>
      <c r="F27" s="11" t="str">
        <f t="shared" si="4"/>
        <v/>
      </c>
      <c r="G27" s="11" t="str">
        <f t="shared" si="5"/>
        <v/>
      </c>
      <c r="H27" s="11" t="str">
        <f t="shared" si="6"/>
        <v/>
      </c>
      <c r="I27" s="11" t="str">
        <f t="shared" si="7"/>
        <v/>
      </c>
      <c r="J27" s="11" t="str">
        <f t="shared" si="8"/>
        <v/>
      </c>
      <c r="K27" s="11" t="str">
        <f t="shared" si="9"/>
        <v/>
      </c>
      <c r="L27" s="1" t="s">
        <v>709</v>
      </c>
      <c r="M27" s="12" t="s">
        <v>708</v>
      </c>
      <c r="N27" s="1" t="s">
        <v>631</v>
      </c>
      <c r="O27" s="1" t="s">
        <v>704</v>
      </c>
      <c r="P27" s="1" t="s">
        <v>707</v>
      </c>
      <c r="Q27" s="1" t="s">
        <v>706</v>
      </c>
    </row>
    <row r="28" spans="1:17" ht="24.95" customHeight="1" x14ac:dyDescent="0.3">
      <c r="A28" s="3">
        <v>26</v>
      </c>
      <c r="B28" s="11" t="str">
        <f t="shared" si="0"/>
        <v>O</v>
      </c>
      <c r="C28" s="11" t="str">
        <f t="shared" si="1"/>
        <v/>
      </c>
      <c r="D28" s="11" t="str">
        <f t="shared" si="2"/>
        <v/>
      </c>
      <c r="E28" s="11" t="str">
        <f t="shared" si="3"/>
        <v/>
      </c>
      <c r="F28" s="11" t="str">
        <f t="shared" si="4"/>
        <v/>
      </c>
      <c r="G28" s="11" t="str">
        <f t="shared" si="5"/>
        <v/>
      </c>
      <c r="H28" s="11" t="str">
        <f t="shared" si="6"/>
        <v/>
      </c>
      <c r="I28" s="11" t="str">
        <f t="shared" si="7"/>
        <v/>
      </c>
      <c r="J28" s="11" t="str">
        <f t="shared" si="8"/>
        <v/>
      </c>
      <c r="K28" s="11" t="str">
        <f t="shared" si="9"/>
        <v/>
      </c>
      <c r="L28" s="1" t="s">
        <v>762</v>
      </c>
      <c r="M28" s="12" t="s">
        <v>761</v>
      </c>
      <c r="N28" s="1" t="s">
        <v>631</v>
      </c>
      <c r="O28" s="1" t="s">
        <v>757</v>
      </c>
      <c r="P28" s="1" t="s">
        <v>760</v>
      </c>
      <c r="Q28" s="1" t="s">
        <v>759</v>
      </c>
    </row>
    <row r="29" spans="1:17" ht="24.95" customHeight="1" x14ac:dyDescent="0.3">
      <c r="A29" s="3">
        <v>27</v>
      </c>
      <c r="B29" s="11" t="str">
        <f t="shared" si="0"/>
        <v/>
      </c>
      <c r="C29" s="11" t="str">
        <f t="shared" si="1"/>
        <v/>
      </c>
      <c r="D29" s="11" t="str">
        <f t="shared" si="2"/>
        <v/>
      </c>
      <c r="E29" s="11" t="str">
        <f t="shared" si="3"/>
        <v/>
      </c>
      <c r="F29" s="11" t="str">
        <f t="shared" si="4"/>
        <v/>
      </c>
      <c r="G29" s="11" t="str">
        <f t="shared" si="5"/>
        <v/>
      </c>
      <c r="H29" s="11" t="str">
        <f t="shared" si="6"/>
        <v/>
      </c>
      <c r="I29" s="11" t="str">
        <f t="shared" si="7"/>
        <v>O</v>
      </c>
      <c r="J29" s="11" t="str">
        <f t="shared" si="8"/>
        <v/>
      </c>
      <c r="K29" s="11" t="str">
        <f t="shared" si="9"/>
        <v/>
      </c>
      <c r="L29" s="1" t="s">
        <v>619</v>
      </c>
      <c r="M29" s="12" t="s">
        <v>618</v>
      </c>
      <c r="N29" s="1" t="s">
        <v>575</v>
      </c>
      <c r="O29" s="1" t="s">
        <v>592</v>
      </c>
      <c r="P29" s="1" t="s">
        <v>617</v>
      </c>
      <c r="Q29" s="1" t="s">
        <v>616</v>
      </c>
    </row>
    <row r="30" spans="1:17" ht="24.95" customHeight="1" x14ac:dyDescent="0.3">
      <c r="A30" s="3">
        <v>28</v>
      </c>
      <c r="B30" s="11" t="str">
        <f t="shared" si="0"/>
        <v/>
      </c>
      <c r="C30" s="11" t="str">
        <f t="shared" si="1"/>
        <v/>
      </c>
      <c r="D30" s="11" t="str">
        <f t="shared" si="2"/>
        <v>O</v>
      </c>
      <c r="E30" s="11" t="str">
        <f t="shared" si="3"/>
        <v/>
      </c>
      <c r="F30" s="11" t="str">
        <f t="shared" si="4"/>
        <v/>
      </c>
      <c r="G30" s="11" t="str">
        <f t="shared" si="5"/>
        <v/>
      </c>
      <c r="H30" s="11" t="str">
        <f t="shared" si="6"/>
        <v/>
      </c>
      <c r="I30" s="11" t="str">
        <f t="shared" si="7"/>
        <v/>
      </c>
      <c r="J30" s="11" t="str">
        <f t="shared" si="8"/>
        <v/>
      </c>
      <c r="K30" s="11" t="str">
        <f t="shared" si="9"/>
        <v/>
      </c>
      <c r="L30" s="1" t="s">
        <v>739</v>
      </c>
      <c r="M30" s="12" t="s">
        <v>738</v>
      </c>
      <c r="N30" s="1" t="s">
        <v>631</v>
      </c>
      <c r="O30" s="1" t="s">
        <v>731</v>
      </c>
      <c r="P30" s="1" t="s">
        <v>737</v>
      </c>
      <c r="Q30" s="1" t="s">
        <v>736</v>
      </c>
    </row>
    <row r="31" spans="1:17" ht="24.95" customHeight="1" x14ac:dyDescent="0.3">
      <c r="A31" s="3">
        <v>29</v>
      </c>
      <c r="B31" s="11" t="str">
        <f t="shared" si="0"/>
        <v>O</v>
      </c>
      <c r="C31" s="11" t="str">
        <f t="shared" si="1"/>
        <v>O</v>
      </c>
      <c r="D31" s="11" t="str">
        <f t="shared" si="2"/>
        <v/>
      </c>
      <c r="E31" s="11" t="str">
        <f t="shared" si="3"/>
        <v/>
      </c>
      <c r="F31" s="11" t="str">
        <f t="shared" si="4"/>
        <v/>
      </c>
      <c r="G31" s="11" t="str">
        <f t="shared" si="5"/>
        <v/>
      </c>
      <c r="H31" s="11" t="str">
        <f t="shared" si="6"/>
        <v/>
      </c>
      <c r="I31" s="11" t="str">
        <f t="shared" si="7"/>
        <v/>
      </c>
      <c r="J31" s="11" t="str">
        <f t="shared" si="8"/>
        <v/>
      </c>
      <c r="K31" s="11" t="str">
        <f t="shared" si="9"/>
        <v/>
      </c>
      <c r="L31" s="1" t="s">
        <v>798</v>
      </c>
      <c r="M31" s="12" t="s">
        <v>797</v>
      </c>
      <c r="N31" s="1" t="s">
        <v>623</v>
      </c>
      <c r="O31" s="1" t="s">
        <v>793</v>
      </c>
      <c r="P31" s="1" t="s">
        <v>796</v>
      </c>
      <c r="Q31" s="1" t="s">
        <v>795</v>
      </c>
    </row>
    <row r="32" spans="1:17" ht="24.95" customHeight="1" x14ac:dyDescent="0.3">
      <c r="A32" s="3">
        <v>30</v>
      </c>
      <c r="B32" s="11" t="str">
        <f t="shared" si="0"/>
        <v>O</v>
      </c>
      <c r="C32" s="11" t="str">
        <f t="shared" si="1"/>
        <v/>
      </c>
      <c r="D32" s="11" t="str">
        <f t="shared" si="2"/>
        <v/>
      </c>
      <c r="E32" s="11" t="str">
        <f t="shared" si="3"/>
        <v/>
      </c>
      <c r="F32" s="11" t="str">
        <f t="shared" si="4"/>
        <v/>
      </c>
      <c r="G32" s="11" t="str">
        <f t="shared" si="5"/>
        <v/>
      </c>
      <c r="H32" s="11" t="str">
        <f t="shared" si="6"/>
        <v/>
      </c>
      <c r="I32" s="11" t="str">
        <f t="shared" si="7"/>
        <v/>
      </c>
      <c r="J32" s="11" t="str">
        <f t="shared" si="8"/>
        <v/>
      </c>
      <c r="K32" s="11" t="str">
        <f t="shared" si="9"/>
        <v/>
      </c>
      <c r="L32" s="1" t="s">
        <v>715</v>
      </c>
      <c r="M32" s="12"/>
      <c r="N32" s="1" t="s">
        <v>623</v>
      </c>
      <c r="O32" s="1" t="s">
        <v>704</v>
      </c>
      <c r="P32" s="1" t="s">
        <v>714</v>
      </c>
      <c r="Q32" s="1" t="s">
        <v>713</v>
      </c>
    </row>
    <row r="33" spans="1:17" ht="24.95" customHeight="1" x14ac:dyDescent="0.3">
      <c r="A33" s="3">
        <v>31</v>
      </c>
      <c r="B33" s="11" t="str">
        <f t="shared" si="0"/>
        <v/>
      </c>
      <c r="C33" s="11" t="str">
        <f t="shared" si="1"/>
        <v/>
      </c>
      <c r="D33" s="11" t="str">
        <f t="shared" si="2"/>
        <v/>
      </c>
      <c r="E33" s="11" t="str">
        <f t="shared" si="3"/>
        <v/>
      </c>
      <c r="F33" s="11" t="str">
        <f t="shared" si="4"/>
        <v/>
      </c>
      <c r="G33" s="11" t="str">
        <f t="shared" si="5"/>
        <v/>
      </c>
      <c r="H33" s="11" t="str">
        <f t="shared" si="6"/>
        <v>O</v>
      </c>
      <c r="I33" s="11" t="str">
        <f t="shared" si="7"/>
        <v/>
      </c>
      <c r="J33" s="11" t="str">
        <f t="shared" si="8"/>
        <v/>
      </c>
      <c r="K33" s="11" t="str">
        <f t="shared" si="9"/>
        <v/>
      </c>
      <c r="L33" s="1" t="s">
        <v>670</v>
      </c>
      <c r="M33" s="12" t="s">
        <v>669</v>
      </c>
      <c r="N33" s="1" t="s">
        <v>575</v>
      </c>
      <c r="O33" s="1" t="s">
        <v>666</v>
      </c>
      <c r="P33" s="1" t="s">
        <v>668</v>
      </c>
      <c r="Q33" s="1" t="s">
        <v>667</v>
      </c>
    </row>
    <row r="34" spans="1:17" ht="24.95" customHeight="1" x14ac:dyDescent="0.3">
      <c r="A34" s="3">
        <v>32</v>
      </c>
      <c r="B34" s="11" t="str">
        <f t="shared" si="0"/>
        <v/>
      </c>
      <c r="C34" s="11" t="str">
        <f t="shared" si="1"/>
        <v/>
      </c>
      <c r="D34" s="11" t="str">
        <f t="shared" si="2"/>
        <v/>
      </c>
      <c r="E34" s="11" t="str">
        <f t="shared" si="3"/>
        <v/>
      </c>
      <c r="F34" s="11" t="str">
        <f t="shared" si="4"/>
        <v/>
      </c>
      <c r="G34" s="11" t="str">
        <f t="shared" si="5"/>
        <v>O</v>
      </c>
      <c r="H34" s="11" t="str">
        <f t="shared" si="6"/>
        <v/>
      </c>
      <c r="I34" s="11" t="str">
        <f t="shared" si="7"/>
        <v/>
      </c>
      <c r="J34" s="11" t="str">
        <f t="shared" si="8"/>
        <v/>
      </c>
      <c r="K34" s="11" t="str">
        <f t="shared" si="9"/>
        <v/>
      </c>
      <c r="L34" s="1" t="s">
        <v>600</v>
      </c>
      <c r="M34" s="12" t="s">
        <v>599</v>
      </c>
      <c r="N34" s="1" t="s">
        <v>575</v>
      </c>
      <c r="O34" s="1" t="s">
        <v>592</v>
      </c>
      <c r="P34" s="1" t="s">
        <v>598</v>
      </c>
      <c r="Q34" s="1" t="s">
        <v>597</v>
      </c>
    </row>
    <row r="35" spans="1:17" ht="24.95" customHeight="1" x14ac:dyDescent="0.3">
      <c r="A35" s="3">
        <v>33</v>
      </c>
      <c r="B35" s="11" t="str">
        <f t="shared" ref="B35:B70" si="10">IF(COUNTIF(O35:P35,"*직조*"),"O",IF(COUNTIF(O35:P35,"*방적*"),"O",IF(COUNTIF(O35:P35,"*부직포*"),"O",IF(COUNTIF(O35:P35,"*펠트*"),"O",IF(COUNTIF(O35:P35,"*합성섬유*"),"O","")))))</f>
        <v>O</v>
      </c>
      <c r="C35" s="11" t="str">
        <f t="shared" ref="C35:C70" si="11">IF(COUNTIF(O35:P35,"*섬유가공*"),"O",IF(COUNTIF(O35:P35,"*원단*"),"O",""))</f>
        <v/>
      </c>
      <c r="D35" s="11" t="str">
        <f t="shared" ref="D35:D70" si="12">IF(COUNTIF(O35:P35,"*염색*"),"O",IF(COUNTIF(O35:P35,"*프린팅*"),"O",""))</f>
        <v/>
      </c>
      <c r="E35" s="11" t="str">
        <f t="shared" ref="E35:E70" si="13">IF(COUNTIF(O35:P35,"*의류*"),"O",IF(COUNTIF(O35:P35,"*의복*"),"O",""))</f>
        <v/>
      </c>
      <c r="F35" s="11" t="str">
        <f t="shared" ref="F35:F70" si="14">IF(COUNTIF(O35:P35,"*모자*"),"O",IF(COUNTIF(O35:P35,"*장갑*"),"O",IF(COUNTIF(O35:P35,"*악세사리*"),"O",IF(COUNTIF(O35:P35,"*장신구*"),"O",""))))</f>
        <v/>
      </c>
      <c r="G35" s="11" t="str">
        <f t="shared" ref="G35:G70" si="15">IF(COUNTIF(O35:P35,"*화장품*"),"O",IF(COUNTIF(O35:P35,"*샴푸*"),"O",IF(COUNTIF(O35:P35,"*치약*"),"O",IF(COUNTIF(O35:P35,"*생활화학*"),"O",IF(COUNTIF(O35:P35,"*비누*"),"O",IF(COUNTIF(O35:P35,"*향균*"),"O",IF(COUNTIF(O35:P35,"*탈취*"),"O","")))))))</f>
        <v/>
      </c>
      <c r="H35" s="11" t="str">
        <f t="shared" ref="H35:H70" si="16">IF(COUNTIF(O35:P35,"*유기*"),"O",IF(COUNTIF(O35:P35,"*플라스틱*"),"O",""))</f>
        <v/>
      </c>
      <c r="I35" s="11" t="str">
        <f t="shared" ref="I35:I70" si="17">IF(COUNTIF(O35:P35,"*무기*"),"O","")</f>
        <v/>
      </c>
      <c r="J35" s="11" t="str">
        <f t="shared" ref="J35:J70" si="18">IF(COUNTIF(O35:P35,"*시험*"),"O",IF(COUNTIF(O35:P35,"*성능*"),"O",IF(COUNTIF(O35:P35,"*안정성*"),"O",IF(COUNTIF(O35:P35,"*검사*"),"O",""))))</f>
        <v/>
      </c>
      <c r="K35" s="11" t="str">
        <f t="shared" ref="K35:K66" si="19">IF(COUNTIF(B35:J35,"*O*"),"","O")</f>
        <v/>
      </c>
      <c r="L35" s="1" t="s">
        <v>624</v>
      </c>
      <c r="M35" s="12"/>
      <c r="N35" s="1" t="s">
        <v>623</v>
      </c>
      <c r="O35" s="1" t="s">
        <v>622</v>
      </c>
      <c r="P35" s="1" t="s">
        <v>621</v>
      </c>
      <c r="Q35" s="1" t="s">
        <v>620</v>
      </c>
    </row>
    <row r="36" spans="1:17" ht="24.95" customHeight="1" x14ac:dyDescent="0.3">
      <c r="A36" s="3">
        <v>34</v>
      </c>
      <c r="B36" s="11" t="str">
        <f t="shared" si="10"/>
        <v>O</v>
      </c>
      <c r="C36" s="11" t="str">
        <f t="shared" si="11"/>
        <v/>
      </c>
      <c r="D36" s="11" t="str">
        <f t="shared" si="12"/>
        <v/>
      </c>
      <c r="E36" s="11" t="str">
        <f t="shared" si="13"/>
        <v/>
      </c>
      <c r="F36" s="11" t="str">
        <f t="shared" si="14"/>
        <v/>
      </c>
      <c r="G36" s="11" t="str">
        <f t="shared" si="15"/>
        <v/>
      </c>
      <c r="H36" s="11" t="str">
        <f t="shared" si="16"/>
        <v/>
      </c>
      <c r="I36" s="11" t="str">
        <f t="shared" si="17"/>
        <v/>
      </c>
      <c r="J36" s="11" t="str">
        <f t="shared" si="18"/>
        <v/>
      </c>
      <c r="K36" s="11" t="str">
        <f t="shared" si="19"/>
        <v/>
      </c>
      <c r="L36" s="1" t="s">
        <v>777</v>
      </c>
      <c r="M36" s="12" t="s">
        <v>776</v>
      </c>
      <c r="N36" s="1" t="s">
        <v>623</v>
      </c>
      <c r="O36" s="1" t="s">
        <v>757</v>
      </c>
      <c r="P36" s="1" t="s">
        <v>775</v>
      </c>
      <c r="Q36" s="1" t="s">
        <v>774</v>
      </c>
    </row>
    <row r="37" spans="1:17" ht="24.95" customHeight="1" x14ac:dyDescent="0.3">
      <c r="A37" s="3">
        <v>35</v>
      </c>
      <c r="B37" s="11" t="str">
        <f t="shared" si="10"/>
        <v>O</v>
      </c>
      <c r="C37" s="11" t="str">
        <f t="shared" si="11"/>
        <v>O</v>
      </c>
      <c r="D37" s="11" t="str">
        <f t="shared" si="12"/>
        <v/>
      </c>
      <c r="E37" s="11" t="str">
        <f t="shared" si="13"/>
        <v/>
      </c>
      <c r="F37" s="11" t="str">
        <f t="shared" si="14"/>
        <v/>
      </c>
      <c r="G37" s="11" t="str">
        <f t="shared" si="15"/>
        <v/>
      </c>
      <c r="H37" s="11" t="str">
        <f t="shared" si="16"/>
        <v/>
      </c>
      <c r="I37" s="11" t="str">
        <f t="shared" si="17"/>
        <v/>
      </c>
      <c r="J37" s="11" t="str">
        <f t="shared" si="18"/>
        <v/>
      </c>
      <c r="K37" s="11" t="str">
        <f t="shared" si="19"/>
        <v/>
      </c>
      <c r="L37" s="1" t="s">
        <v>645</v>
      </c>
      <c r="M37" s="12" t="s">
        <v>644</v>
      </c>
      <c r="N37" s="1" t="s">
        <v>623</v>
      </c>
      <c r="O37" s="1" t="s">
        <v>622</v>
      </c>
      <c r="P37" s="1" t="s">
        <v>643</v>
      </c>
      <c r="Q37" s="1" t="s">
        <v>642</v>
      </c>
    </row>
    <row r="38" spans="1:17" ht="24.95" customHeight="1" x14ac:dyDescent="0.3">
      <c r="A38" s="3">
        <v>36</v>
      </c>
      <c r="B38" s="11" t="str">
        <f t="shared" si="10"/>
        <v/>
      </c>
      <c r="C38" s="11" t="str">
        <f t="shared" si="11"/>
        <v/>
      </c>
      <c r="D38" s="11" t="str">
        <f t="shared" si="12"/>
        <v/>
      </c>
      <c r="E38" s="11" t="str">
        <f t="shared" si="13"/>
        <v/>
      </c>
      <c r="F38" s="11" t="str">
        <f t="shared" si="14"/>
        <v/>
      </c>
      <c r="G38" s="11" t="str">
        <f t="shared" si="15"/>
        <v/>
      </c>
      <c r="H38" s="11" t="str">
        <f t="shared" si="16"/>
        <v>O</v>
      </c>
      <c r="I38" s="11" t="str">
        <f t="shared" si="17"/>
        <v/>
      </c>
      <c r="J38" s="11" t="str">
        <f t="shared" si="18"/>
        <v/>
      </c>
      <c r="K38" s="11" t="str">
        <f t="shared" si="19"/>
        <v/>
      </c>
      <c r="L38" s="1" t="s">
        <v>694</v>
      </c>
      <c r="M38" s="12" t="s">
        <v>693</v>
      </c>
      <c r="N38" s="1" t="s">
        <v>569</v>
      </c>
      <c r="O38" s="1" t="s">
        <v>666</v>
      </c>
      <c r="P38" s="1" t="s">
        <v>692</v>
      </c>
      <c r="Q38" s="1" t="s">
        <v>691</v>
      </c>
    </row>
    <row r="39" spans="1:17" ht="24.95" customHeight="1" x14ac:dyDescent="0.3">
      <c r="A39" s="3">
        <v>37</v>
      </c>
      <c r="B39" s="11" t="str">
        <f t="shared" si="10"/>
        <v/>
      </c>
      <c r="C39" s="11" t="str">
        <f t="shared" si="11"/>
        <v/>
      </c>
      <c r="D39" s="11" t="str">
        <f t="shared" si="12"/>
        <v/>
      </c>
      <c r="E39" s="11" t="str">
        <f t="shared" si="13"/>
        <v/>
      </c>
      <c r="F39" s="11" t="str">
        <f t="shared" si="14"/>
        <v/>
      </c>
      <c r="G39" s="11" t="str">
        <f t="shared" si="15"/>
        <v/>
      </c>
      <c r="H39" s="11" t="str">
        <f t="shared" si="16"/>
        <v>O</v>
      </c>
      <c r="I39" s="11" t="str">
        <f t="shared" si="17"/>
        <v/>
      </c>
      <c r="J39" s="11" t="str">
        <f t="shared" si="18"/>
        <v/>
      </c>
      <c r="K39" s="11" t="str">
        <f t="shared" si="19"/>
        <v/>
      </c>
      <c r="L39" s="1" t="s">
        <v>591</v>
      </c>
      <c r="M39" s="12" t="s">
        <v>590</v>
      </c>
      <c r="N39" s="1" t="s">
        <v>569</v>
      </c>
      <c r="O39" s="1" t="s">
        <v>572</v>
      </c>
      <c r="P39" s="1" t="s">
        <v>589</v>
      </c>
      <c r="Q39" s="1" t="s">
        <v>588</v>
      </c>
    </row>
    <row r="40" spans="1:17" ht="24.95" customHeight="1" x14ac:dyDescent="0.3">
      <c r="A40" s="3">
        <v>38</v>
      </c>
      <c r="B40" s="11" t="str">
        <f t="shared" si="10"/>
        <v/>
      </c>
      <c r="C40" s="11" t="str">
        <f t="shared" si="11"/>
        <v/>
      </c>
      <c r="D40" s="11" t="str">
        <f t="shared" si="12"/>
        <v/>
      </c>
      <c r="E40" s="11" t="str">
        <f t="shared" si="13"/>
        <v/>
      </c>
      <c r="F40" s="11" t="str">
        <f t="shared" si="14"/>
        <v/>
      </c>
      <c r="G40" s="11" t="str">
        <f t="shared" si="15"/>
        <v/>
      </c>
      <c r="H40" s="11" t="str">
        <f t="shared" si="16"/>
        <v/>
      </c>
      <c r="I40" s="11" t="str">
        <f t="shared" si="17"/>
        <v>O</v>
      </c>
      <c r="J40" s="11" t="str">
        <f t="shared" si="18"/>
        <v/>
      </c>
      <c r="K40" s="11" t="str">
        <f t="shared" si="19"/>
        <v/>
      </c>
      <c r="L40" s="1" t="s">
        <v>810</v>
      </c>
      <c r="M40" s="12" t="s">
        <v>809</v>
      </c>
      <c r="N40" s="1" t="s">
        <v>569</v>
      </c>
      <c r="O40" s="1" t="s">
        <v>799</v>
      </c>
      <c r="P40" s="1" t="s">
        <v>808</v>
      </c>
      <c r="Q40" s="1" t="s">
        <v>807</v>
      </c>
    </row>
    <row r="41" spans="1:17" ht="24.95" customHeight="1" x14ac:dyDescent="0.3">
      <c r="A41" s="3">
        <v>39</v>
      </c>
      <c r="B41" s="11" t="str">
        <f t="shared" si="10"/>
        <v/>
      </c>
      <c r="C41" s="11" t="str">
        <f t="shared" si="11"/>
        <v/>
      </c>
      <c r="D41" s="11" t="str">
        <f t="shared" si="12"/>
        <v/>
      </c>
      <c r="E41" s="11" t="str">
        <f t="shared" si="13"/>
        <v/>
      </c>
      <c r="F41" s="11" t="str">
        <f t="shared" si="14"/>
        <v/>
      </c>
      <c r="G41" s="11" t="str">
        <f t="shared" si="15"/>
        <v>O</v>
      </c>
      <c r="H41" s="11" t="str">
        <f t="shared" si="16"/>
        <v/>
      </c>
      <c r="I41" s="11" t="str">
        <f t="shared" si="17"/>
        <v/>
      </c>
      <c r="J41" s="11" t="str">
        <f t="shared" si="18"/>
        <v/>
      </c>
      <c r="K41" s="11" t="str">
        <f t="shared" si="19"/>
        <v/>
      </c>
      <c r="L41" s="1" t="s">
        <v>604</v>
      </c>
      <c r="M41" s="12" t="s">
        <v>603</v>
      </c>
      <c r="N41" s="1" t="s">
        <v>569</v>
      </c>
      <c r="O41" s="1" t="s">
        <v>592</v>
      </c>
      <c r="P41" s="1" t="s">
        <v>602</v>
      </c>
      <c r="Q41" s="1" t="s">
        <v>601</v>
      </c>
    </row>
    <row r="42" spans="1:17" ht="24.95" customHeight="1" x14ac:dyDescent="0.3">
      <c r="A42" s="3">
        <v>40</v>
      </c>
      <c r="B42" s="11" t="str">
        <f t="shared" si="10"/>
        <v/>
      </c>
      <c r="C42" s="11" t="str">
        <f t="shared" si="11"/>
        <v/>
      </c>
      <c r="D42" s="11" t="str">
        <f t="shared" si="12"/>
        <v/>
      </c>
      <c r="E42" s="11" t="str">
        <f t="shared" si="13"/>
        <v/>
      </c>
      <c r="F42" s="11" t="str">
        <f t="shared" si="14"/>
        <v/>
      </c>
      <c r="G42" s="11" t="str">
        <f t="shared" si="15"/>
        <v/>
      </c>
      <c r="H42" s="11" t="str">
        <f t="shared" si="16"/>
        <v>O</v>
      </c>
      <c r="I42" s="11" t="str">
        <f t="shared" si="17"/>
        <v/>
      </c>
      <c r="J42" s="11" t="str">
        <f t="shared" si="18"/>
        <v/>
      </c>
      <c r="K42" s="11" t="str">
        <f t="shared" si="19"/>
        <v/>
      </c>
      <c r="L42" s="4" t="s">
        <v>698</v>
      </c>
      <c r="M42" s="12" t="s">
        <v>683</v>
      </c>
      <c r="N42" s="5" t="s">
        <v>569</v>
      </c>
      <c r="O42" s="4" t="s">
        <v>697</v>
      </c>
      <c r="P42" s="5" t="s">
        <v>696</v>
      </c>
      <c r="Q42" s="5" t="s">
        <v>695</v>
      </c>
    </row>
    <row r="43" spans="1:17" ht="24.95" customHeight="1" x14ac:dyDescent="0.3">
      <c r="A43" s="3">
        <v>41</v>
      </c>
      <c r="B43" s="11" t="str">
        <f t="shared" si="10"/>
        <v/>
      </c>
      <c r="C43" s="11" t="str">
        <f t="shared" si="11"/>
        <v/>
      </c>
      <c r="D43" s="11" t="str">
        <f t="shared" si="12"/>
        <v/>
      </c>
      <c r="E43" s="11" t="str">
        <f t="shared" si="13"/>
        <v/>
      </c>
      <c r="F43" s="11" t="str">
        <f t="shared" si="14"/>
        <v/>
      </c>
      <c r="G43" s="11" t="str">
        <f t="shared" si="15"/>
        <v/>
      </c>
      <c r="H43" s="11" t="str">
        <f t="shared" si="16"/>
        <v>O</v>
      </c>
      <c r="I43" s="11" t="str">
        <f t="shared" si="17"/>
        <v/>
      </c>
      <c r="J43" s="11" t="str">
        <f t="shared" si="18"/>
        <v/>
      </c>
      <c r="K43" s="11" t="str">
        <f t="shared" si="19"/>
        <v/>
      </c>
      <c r="L43" s="1" t="s">
        <v>684</v>
      </c>
      <c r="M43" s="12" t="s">
        <v>683</v>
      </c>
      <c r="N43" s="1" t="s">
        <v>569</v>
      </c>
      <c r="O43" s="1" t="s">
        <v>666</v>
      </c>
      <c r="P43" s="1" t="s">
        <v>682</v>
      </c>
      <c r="Q43" s="1" t="s">
        <v>681</v>
      </c>
    </row>
    <row r="44" spans="1:17" ht="24.95" customHeight="1" x14ac:dyDescent="0.3">
      <c r="A44" s="3">
        <v>42</v>
      </c>
      <c r="B44" s="11" t="str">
        <f t="shared" si="10"/>
        <v>O</v>
      </c>
      <c r="C44" s="11" t="str">
        <f t="shared" si="11"/>
        <v/>
      </c>
      <c r="D44" s="11" t="str">
        <f t="shared" si="12"/>
        <v/>
      </c>
      <c r="E44" s="11" t="str">
        <f t="shared" si="13"/>
        <v/>
      </c>
      <c r="F44" s="11" t="str">
        <f t="shared" si="14"/>
        <v/>
      </c>
      <c r="G44" s="11" t="str">
        <f t="shared" si="15"/>
        <v/>
      </c>
      <c r="H44" s="11" t="str">
        <f t="shared" si="16"/>
        <v/>
      </c>
      <c r="I44" s="11" t="str">
        <f t="shared" si="17"/>
        <v/>
      </c>
      <c r="J44" s="11" t="str">
        <f t="shared" si="18"/>
        <v/>
      </c>
      <c r="K44" s="11" t="str">
        <f t="shared" si="19"/>
        <v/>
      </c>
      <c r="L44" s="1" t="s">
        <v>782</v>
      </c>
      <c r="M44" s="12" t="s">
        <v>781</v>
      </c>
      <c r="N44" s="1" t="s">
        <v>623</v>
      </c>
      <c r="O44" s="1" t="s">
        <v>757</v>
      </c>
      <c r="P44" s="1" t="s">
        <v>780</v>
      </c>
      <c r="Q44" s="1" t="s">
        <v>196</v>
      </c>
    </row>
    <row r="45" spans="1:17" ht="24.95" customHeight="1" x14ac:dyDescent="0.3">
      <c r="A45" s="3">
        <v>43</v>
      </c>
      <c r="B45" s="11" t="str">
        <f t="shared" si="10"/>
        <v>O</v>
      </c>
      <c r="C45" s="11" t="str">
        <f t="shared" si="11"/>
        <v>O</v>
      </c>
      <c r="D45" s="11" t="str">
        <f t="shared" si="12"/>
        <v/>
      </c>
      <c r="E45" s="11" t="str">
        <f t="shared" si="13"/>
        <v/>
      </c>
      <c r="F45" s="11" t="str">
        <f t="shared" si="14"/>
        <v/>
      </c>
      <c r="G45" s="11" t="str">
        <f t="shared" si="15"/>
        <v/>
      </c>
      <c r="H45" s="11" t="str">
        <f t="shared" si="16"/>
        <v/>
      </c>
      <c r="I45" s="11" t="str">
        <f t="shared" si="17"/>
        <v/>
      </c>
      <c r="J45" s="11" t="str">
        <f t="shared" si="18"/>
        <v/>
      </c>
      <c r="K45" s="11" t="str">
        <f t="shared" si="19"/>
        <v/>
      </c>
      <c r="L45" s="1" t="s">
        <v>758</v>
      </c>
      <c r="M45" s="12"/>
      <c r="N45" s="1" t="s">
        <v>623</v>
      </c>
      <c r="O45" s="1" t="s">
        <v>757</v>
      </c>
      <c r="P45" s="1" t="s">
        <v>756</v>
      </c>
      <c r="Q45" s="1" t="s">
        <v>755</v>
      </c>
    </row>
    <row r="46" spans="1:17" ht="24.95" customHeight="1" x14ac:dyDescent="0.3">
      <c r="A46" s="3">
        <v>44</v>
      </c>
      <c r="B46" s="11" t="str">
        <f t="shared" si="10"/>
        <v>O</v>
      </c>
      <c r="C46" s="11" t="str">
        <f t="shared" si="11"/>
        <v>O</v>
      </c>
      <c r="D46" s="11" t="str">
        <f t="shared" si="12"/>
        <v/>
      </c>
      <c r="E46" s="11" t="str">
        <f t="shared" si="13"/>
        <v/>
      </c>
      <c r="F46" s="11" t="str">
        <f t="shared" si="14"/>
        <v/>
      </c>
      <c r="G46" s="11" t="str">
        <f t="shared" si="15"/>
        <v/>
      </c>
      <c r="H46" s="11" t="str">
        <f t="shared" si="16"/>
        <v/>
      </c>
      <c r="I46" s="11" t="str">
        <f t="shared" si="17"/>
        <v/>
      </c>
      <c r="J46" s="11" t="str">
        <f t="shared" si="18"/>
        <v/>
      </c>
      <c r="K46" s="11" t="str">
        <f t="shared" si="19"/>
        <v/>
      </c>
      <c r="L46" s="1" t="s">
        <v>628</v>
      </c>
      <c r="M46" s="12" t="s">
        <v>627</v>
      </c>
      <c r="N46" s="1" t="s">
        <v>623</v>
      </c>
      <c r="O46" s="1" t="s">
        <v>622</v>
      </c>
      <c r="P46" s="1" t="s">
        <v>626</v>
      </c>
      <c r="Q46" s="1" t="s">
        <v>625</v>
      </c>
    </row>
    <row r="47" spans="1:17" ht="24.95" customHeight="1" x14ac:dyDescent="0.3">
      <c r="A47" s="3">
        <v>45</v>
      </c>
      <c r="B47" s="11" t="str">
        <f t="shared" si="10"/>
        <v>O</v>
      </c>
      <c r="C47" s="11" t="str">
        <f t="shared" si="11"/>
        <v/>
      </c>
      <c r="D47" s="11" t="str">
        <f t="shared" si="12"/>
        <v/>
      </c>
      <c r="E47" s="11" t="str">
        <f t="shared" si="13"/>
        <v/>
      </c>
      <c r="F47" s="11" t="str">
        <f t="shared" si="14"/>
        <v/>
      </c>
      <c r="G47" s="11" t="str">
        <f t="shared" si="15"/>
        <v/>
      </c>
      <c r="H47" s="11" t="str">
        <f t="shared" si="16"/>
        <v/>
      </c>
      <c r="I47" s="11" t="str">
        <f t="shared" si="17"/>
        <v/>
      </c>
      <c r="J47" s="11" t="str">
        <f t="shared" si="18"/>
        <v/>
      </c>
      <c r="K47" s="11" t="str">
        <f t="shared" si="19"/>
        <v/>
      </c>
      <c r="L47" s="1" t="s">
        <v>648</v>
      </c>
      <c r="M47" s="12"/>
      <c r="N47" s="1" t="s">
        <v>623</v>
      </c>
      <c r="O47" s="1" t="s">
        <v>622</v>
      </c>
      <c r="P47" s="1" t="s">
        <v>647</v>
      </c>
      <c r="Q47" s="1" t="s">
        <v>646</v>
      </c>
    </row>
    <row r="48" spans="1:17" ht="24.95" customHeight="1" x14ac:dyDescent="0.3">
      <c r="A48" s="3">
        <v>46</v>
      </c>
      <c r="B48" s="11" t="str">
        <f t="shared" si="10"/>
        <v>O</v>
      </c>
      <c r="C48" s="11" t="str">
        <f t="shared" si="11"/>
        <v/>
      </c>
      <c r="D48" s="11" t="str">
        <f t="shared" si="12"/>
        <v/>
      </c>
      <c r="E48" s="11" t="str">
        <f t="shared" si="13"/>
        <v/>
      </c>
      <c r="F48" s="11" t="str">
        <f t="shared" si="14"/>
        <v/>
      </c>
      <c r="G48" s="11" t="str">
        <f t="shared" si="15"/>
        <v/>
      </c>
      <c r="H48" s="11" t="str">
        <f t="shared" si="16"/>
        <v/>
      </c>
      <c r="I48" s="11" t="str">
        <f t="shared" si="17"/>
        <v/>
      </c>
      <c r="J48" s="11" t="str">
        <f t="shared" si="18"/>
        <v/>
      </c>
      <c r="K48" s="11" t="str">
        <f t="shared" si="19"/>
        <v/>
      </c>
      <c r="L48" s="1" t="s">
        <v>779</v>
      </c>
      <c r="M48" s="12"/>
      <c r="N48" s="1" t="s">
        <v>623</v>
      </c>
      <c r="O48" s="1" t="s">
        <v>757</v>
      </c>
      <c r="P48" s="1" t="s">
        <v>726</v>
      </c>
      <c r="Q48" s="1" t="s">
        <v>778</v>
      </c>
    </row>
    <row r="49" spans="1:17" ht="24.95" customHeight="1" x14ac:dyDescent="0.3">
      <c r="A49" s="3">
        <v>47</v>
      </c>
      <c r="B49" s="11" t="str">
        <f t="shared" si="10"/>
        <v>O</v>
      </c>
      <c r="C49" s="11" t="str">
        <f t="shared" si="11"/>
        <v/>
      </c>
      <c r="D49" s="11" t="str">
        <f t="shared" si="12"/>
        <v/>
      </c>
      <c r="E49" s="11" t="str">
        <f t="shared" si="13"/>
        <v/>
      </c>
      <c r="F49" s="11" t="str">
        <f t="shared" si="14"/>
        <v/>
      </c>
      <c r="G49" s="11" t="str">
        <f t="shared" si="15"/>
        <v/>
      </c>
      <c r="H49" s="11" t="str">
        <f t="shared" si="16"/>
        <v/>
      </c>
      <c r="I49" s="11" t="str">
        <f t="shared" si="17"/>
        <v/>
      </c>
      <c r="J49" s="11" t="str">
        <f t="shared" si="18"/>
        <v/>
      </c>
      <c r="K49" s="11" t="str">
        <f t="shared" si="19"/>
        <v/>
      </c>
      <c r="L49" s="1" t="s">
        <v>790</v>
      </c>
      <c r="M49" s="12" t="s">
        <v>789</v>
      </c>
      <c r="N49" s="1" t="s">
        <v>623</v>
      </c>
      <c r="O49" s="1" t="s">
        <v>785</v>
      </c>
      <c r="P49" s="1" t="s">
        <v>788</v>
      </c>
      <c r="Q49" s="1" t="s">
        <v>787</v>
      </c>
    </row>
    <row r="50" spans="1:17" ht="24.95" customHeight="1" x14ac:dyDescent="0.3">
      <c r="A50" s="3">
        <v>48</v>
      </c>
      <c r="B50" s="11" t="str">
        <f t="shared" si="10"/>
        <v/>
      </c>
      <c r="C50" s="11" t="str">
        <f t="shared" si="11"/>
        <v/>
      </c>
      <c r="D50" s="11" t="str">
        <f t="shared" si="12"/>
        <v/>
      </c>
      <c r="E50" s="11" t="str">
        <f t="shared" si="13"/>
        <v/>
      </c>
      <c r="F50" s="11" t="str">
        <f t="shared" si="14"/>
        <v/>
      </c>
      <c r="G50" s="11" t="str">
        <f t="shared" si="15"/>
        <v>O</v>
      </c>
      <c r="H50" s="11" t="str">
        <f t="shared" si="16"/>
        <v/>
      </c>
      <c r="I50" s="11" t="str">
        <f t="shared" si="17"/>
        <v/>
      </c>
      <c r="J50" s="11" t="str">
        <f t="shared" si="18"/>
        <v/>
      </c>
      <c r="K50" s="11" t="str">
        <f t="shared" si="19"/>
        <v/>
      </c>
      <c r="L50" s="1" t="s">
        <v>661</v>
      </c>
      <c r="M50" s="12" t="s">
        <v>660</v>
      </c>
      <c r="N50" s="1" t="s">
        <v>569</v>
      </c>
      <c r="O50" s="5" t="s">
        <v>659</v>
      </c>
      <c r="P50" s="1" t="s">
        <v>658</v>
      </c>
      <c r="Q50" s="1" t="s">
        <v>657</v>
      </c>
    </row>
    <row r="51" spans="1:17" ht="24.95" customHeight="1" x14ac:dyDescent="0.3">
      <c r="A51" s="3">
        <v>49</v>
      </c>
      <c r="B51" s="11" t="str">
        <f t="shared" si="10"/>
        <v/>
      </c>
      <c r="C51" s="11" t="str">
        <f t="shared" si="11"/>
        <v/>
      </c>
      <c r="D51" s="11" t="str">
        <f t="shared" si="12"/>
        <v/>
      </c>
      <c r="E51" s="11" t="str">
        <f t="shared" si="13"/>
        <v/>
      </c>
      <c r="F51" s="11" t="str">
        <f t="shared" si="14"/>
        <v/>
      </c>
      <c r="G51" s="11" t="str">
        <f t="shared" si="15"/>
        <v/>
      </c>
      <c r="H51" s="11" t="str">
        <f t="shared" si="16"/>
        <v/>
      </c>
      <c r="I51" s="11" t="str">
        <f t="shared" si="17"/>
        <v>O</v>
      </c>
      <c r="J51" s="11" t="str">
        <f t="shared" si="18"/>
        <v/>
      </c>
      <c r="K51" s="11" t="str">
        <f t="shared" si="19"/>
        <v/>
      </c>
      <c r="L51" s="1" t="s">
        <v>817</v>
      </c>
      <c r="M51" s="12"/>
      <c r="N51" s="1" t="s">
        <v>569</v>
      </c>
      <c r="O51" s="1" t="s">
        <v>799</v>
      </c>
      <c r="P51" s="1" t="s">
        <v>816</v>
      </c>
      <c r="Q51" s="1" t="s">
        <v>815</v>
      </c>
    </row>
    <row r="52" spans="1:17" ht="24.95" customHeight="1" x14ac:dyDescent="0.3">
      <c r="A52" s="3">
        <v>50</v>
      </c>
      <c r="B52" s="11" t="str">
        <f t="shared" si="10"/>
        <v/>
      </c>
      <c r="C52" s="11" t="str">
        <f t="shared" si="11"/>
        <v/>
      </c>
      <c r="D52" s="11" t="str">
        <f t="shared" si="12"/>
        <v/>
      </c>
      <c r="E52" s="11" t="str">
        <f t="shared" si="13"/>
        <v/>
      </c>
      <c r="F52" s="11" t="str">
        <f t="shared" si="14"/>
        <v/>
      </c>
      <c r="G52" s="11" t="str">
        <f t="shared" si="15"/>
        <v>O</v>
      </c>
      <c r="H52" s="11" t="str">
        <f t="shared" si="16"/>
        <v/>
      </c>
      <c r="I52" s="11" t="str">
        <f t="shared" si="17"/>
        <v/>
      </c>
      <c r="J52" s="11" t="str">
        <f t="shared" si="18"/>
        <v/>
      </c>
      <c r="K52" s="11" t="str">
        <f t="shared" si="19"/>
        <v/>
      </c>
      <c r="L52" s="1" t="s">
        <v>596</v>
      </c>
      <c r="M52" s="12" t="s">
        <v>595</v>
      </c>
      <c r="N52" s="1" t="s">
        <v>569</v>
      </c>
      <c r="O52" s="1" t="s">
        <v>592</v>
      </c>
      <c r="P52" s="1" t="s">
        <v>594</v>
      </c>
      <c r="Q52" s="1" t="s">
        <v>593</v>
      </c>
    </row>
    <row r="53" spans="1:17" ht="24.95" customHeight="1" x14ac:dyDescent="0.3">
      <c r="A53" s="3">
        <v>51</v>
      </c>
      <c r="B53" s="11" t="str">
        <f t="shared" si="10"/>
        <v>O</v>
      </c>
      <c r="C53" s="11" t="str">
        <f t="shared" si="11"/>
        <v/>
      </c>
      <c r="D53" s="11" t="str">
        <f t="shared" si="12"/>
        <v/>
      </c>
      <c r="E53" s="11" t="str">
        <f t="shared" si="13"/>
        <v/>
      </c>
      <c r="F53" s="11" t="str">
        <f t="shared" si="14"/>
        <v/>
      </c>
      <c r="G53" s="11" t="str">
        <f t="shared" si="15"/>
        <v/>
      </c>
      <c r="H53" s="11" t="str">
        <f t="shared" si="16"/>
        <v/>
      </c>
      <c r="I53" s="11" t="str">
        <f t="shared" si="17"/>
        <v/>
      </c>
      <c r="J53" s="11" t="str">
        <f t="shared" si="18"/>
        <v/>
      </c>
      <c r="K53" s="11" t="str">
        <f t="shared" si="19"/>
        <v/>
      </c>
      <c r="L53" s="1" t="s">
        <v>637</v>
      </c>
      <c r="M53" s="12" t="s">
        <v>636</v>
      </c>
      <c r="N53" s="1" t="s">
        <v>623</v>
      </c>
      <c r="O53" s="1" t="s">
        <v>622</v>
      </c>
      <c r="P53" s="1" t="s">
        <v>635</v>
      </c>
      <c r="Q53" s="1" t="s">
        <v>634</v>
      </c>
    </row>
    <row r="54" spans="1:17" ht="24.95" customHeight="1" x14ac:dyDescent="0.3">
      <c r="A54" s="3">
        <v>52</v>
      </c>
      <c r="B54" s="11" t="str">
        <f t="shared" si="10"/>
        <v>O</v>
      </c>
      <c r="C54" s="11" t="str">
        <f t="shared" si="11"/>
        <v/>
      </c>
      <c r="D54" s="11" t="str">
        <f t="shared" si="12"/>
        <v/>
      </c>
      <c r="E54" s="11" t="str">
        <f t="shared" si="13"/>
        <v/>
      </c>
      <c r="F54" s="11" t="str">
        <f t="shared" si="14"/>
        <v/>
      </c>
      <c r="G54" s="11" t="str">
        <f t="shared" si="15"/>
        <v/>
      </c>
      <c r="H54" s="11" t="str">
        <f t="shared" si="16"/>
        <v/>
      </c>
      <c r="I54" s="11" t="str">
        <f t="shared" si="17"/>
        <v/>
      </c>
      <c r="J54" s="11" t="str">
        <f t="shared" si="18"/>
        <v/>
      </c>
      <c r="K54" s="11" t="str">
        <f t="shared" si="19"/>
        <v/>
      </c>
      <c r="L54" s="1" t="s">
        <v>773</v>
      </c>
      <c r="M54" s="12" t="s">
        <v>772</v>
      </c>
      <c r="N54" s="1" t="s">
        <v>623</v>
      </c>
      <c r="O54" s="1" t="s">
        <v>757</v>
      </c>
      <c r="P54" s="1" t="s">
        <v>771</v>
      </c>
      <c r="Q54" s="1" t="s">
        <v>770</v>
      </c>
    </row>
    <row r="55" spans="1:17" ht="24.95" customHeight="1" x14ac:dyDescent="0.3">
      <c r="A55" s="3">
        <v>53</v>
      </c>
      <c r="B55" s="11" t="str">
        <f t="shared" si="10"/>
        <v/>
      </c>
      <c r="C55" s="11" t="str">
        <f t="shared" si="11"/>
        <v/>
      </c>
      <c r="D55" s="11" t="str">
        <f t="shared" si="12"/>
        <v/>
      </c>
      <c r="E55" s="11" t="str">
        <f t="shared" si="13"/>
        <v/>
      </c>
      <c r="F55" s="11" t="str">
        <f t="shared" si="14"/>
        <v/>
      </c>
      <c r="G55" s="11" t="str">
        <f t="shared" si="15"/>
        <v/>
      </c>
      <c r="H55" s="11" t="str">
        <f t="shared" si="16"/>
        <v/>
      </c>
      <c r="I55" s="11" t="str">
        <f t="shared" si="17"/>
        <v>O</v>
      </c>
      <c r="J55" s="11" t="str">
        <f t="shared" si="18"/>
        <v/>
      </c>
      <c r="K55" s="11" t="str">
        <f t="shared" si="19"/>
        <v/>
      </c>
      <c r="L55" s="1" t="s">
        <v>803</v>
      </c>
      <c r="M55" s="12" t="s">
        <v>802</v>
      </c>
      <c r="N55" s="1" t="s">
        <v>569</v>
      </c>
      <c r="O55" s="1" t="s">
        <v>799</v>
      </c>
      <c r="P55" s="1" t="s">
        <v>801</v>
      </c>
      <c r="Q55" s="1" t="s">
        <v>800</v>
      </c>
    </row>
    <row r="56" spans="1:17" ht="24.95" customHeight="1" x14ac:dyDescent="0.3">
      <c r="A56" s="3">
        <v>54</v>
      </c>
      <c r="B56" s="11" t="str">
        <f t="shared" si="10"/>
        <v/>
      </c>
      <c r="C56" s="11" t="str">
        <f t="shared" si="11"/>
        <v/>
      </c>
      <c r="D56" s="11" t="str">
        <f t="shared" si="12"/>
        <v/>
      </c>
      <c r="E56" s="11" t="str">
        <f t="shared" si="13"/>
        <v/>
      </c>
      <c r="F56" s="11" t="str">
        <f t="shared" si="14"/>
        <v/>
      </c>
      <c r="G56" s="11" t="str">
        <f t="shared" si="15"/>
        <v/>
      </c>
      <c r="H56" s="11" t="str">
        <f t="shared" si="16"/>
        <v>O</v>
      </c>
      <c r="I56" s="11" t="str">
        <f t="shared" si="17"/>
        <v/>
      </c>
      <c r="J56" s="11" t="str">
        <f t="shared" si="18"/>
        <v/>
      </c>
      <c r="K56" s="11" t="str">
        <f t="shared" si="19"/>
        <v/>
      </c>
      <c r="L56" s="1" t="s">
        <v>687</v>
      </c>
      <c r="M56" s="12"/>
      <c r="N56" s="1" t="s">
        <v>569</v>
      </c>
      <c r="O56" s="1" t="s">
        <v>666</v>
      </c>
      <c r="P56" s="1" t="s">
        <v>686</v>
      </c>
      <c r="Q56" s="1" t="s">
        <v>685</v>
      </c>
    </row>
    <row r="57" spans="1:17" ht="24.95" customHeight="1" x14ac:dyDescent="0.3">
      <c r="A57" s="3">
        <v>55</v>
      </c>
      <c r="B57" s="11" t="str">
        <f t="shared" si="10"/>
        <v/>
      </c>
      <c r="C57" s="11" t="str">
        <f t="shared" si="11"/>
        <v/>
      </c>
      <c r="D57" s="11" t="str">
        <f t="shared" si="12"/>
        <v/>
      </c>
      <c r="E57" s="11" t="str">
        <f t="shared" si="13"/>
        <v/>
      </c>
      <c r="F57" s="11" t="str">
        <f t="shared" si="14"/>
        <v/>
      </c>
      <c r="G57" s="11" t="str">
        <f t="shared" si="15"/>
        <v/>
      </c>
      <c r="H57" s="11" t="str">
        <f t="shared" si="16"/>
        <v>O</v>
      </c>
      <c r="I57" s="11" t="str">
        <f t="shared" si="17"/>
        <v/>
      </c>
      <c r="J57" s="11" t="str">
        <f t="shared" si="18"/>
        <v/>
      </c>
      <c r="K57" s="11" t="str">
        <f t="shared" si="19"/>
        <v/>
      </c>
      <c r="L57" s="4" t="s">
        <v>720</v>
      </c>
      <c r="M57" s="7" t="s">
        <v>719</v>
      </c>
      <c r="N57" s="5" t="s">
        <v>569</v>
      </c>
      <c r="O57" s="4" t="s">
        <v>718</v>
      </c>
      <c r="P57" s="5" t="s">
        <v>717</v>
      </c>
      <c r="Q57" s="5" t="s">
        <v>716</v>
      </c>
    </row>
    <row r="58" spans="1:17" ht="24.95" customHeight="1" x14ac:dyDescent="0.3">
      <c r="A58" s="3">
        <v>56</v>
      </c>
      <c r="B58" s="11" t="str">
        <f t="shared" si="10"/>
        <v/>
      </c>
      <c r="C58" s="11" t="str">
        <f t="shared" si="11"/>
        <v/>
      </c>
      <c r="D58" s="11" t="str">
        <f t="shared" si="12"/>
        <v/>
      </c>
      <c r="E58" s="11" t="str">
        <f t="shared" si="13"/>
        <v/>
      </c>
      <c r="F58" s="11" t="str">
        <f t="shared" si="14"/>
        <v/>
      </c>
      <c r="G58" s="11" t="str">
        <f t="shared" si="15"/>
        <v/>
      </c>
      <c r="H58" s="11" t="str">
        <f t="shared" si="16"/>
        <v>O</v>
      </c>
      <c r="I58" s="11" t="str">
        <f t="shared" si="17"/>
        <v/>
      </c>
      <c r="J58" s="11" t="str">
        <f t="shared" si="18"/>
        <v/>
      </c>
      <c r="K58" s="11" t="str">
        <f t="shared" si="19"/>
        <v/>
      </c>
      <c r="L58" s="1" t="s">
        <v>690</v>
      </c>
      <c r="M58" s="12"/>
      <c r="N58" s="1" t="s">
        <v>569</v>
      </c>
      <c r="O58" s="1" t="s">
        <v>666</v>
      </c>
      <c r="P58" s="1" t="s">
        <v>689</v>
      </c>
      <c r="Q58" s="1" t="s">
        <v>688</v>
      </c>
    </row>
    <row r="59" spans="1:17" ht="24.95" customHeight="1" x14ac:dyDescent="0.3">
      <c r="A59" s="3">
        <v>57</v>
      </c>
      <c r="B59" s="11" t="str">
        <f t="shared" si="10"/>
        <v/>
      </c>
      <c r="C59" s="11" t="str">
        <f t="shared" si="11"/>
        <v/>
      </c>
      <c r="D59" s="11" t="str">
        <f t="shared" si="12"/>
        <v/>
      </c>
      <c r="E59" s="11" t="str">
        <f t="shared" si="13"/>
        <v/>
      </c>
      <c r="F59" s="11" t="str">
        <f t="shared" si="14"/>
        <v/>
      </c>
      <c r="G59" s="11" t="str">
        <f t="shared" si="15"/>
        <v>O</v>
      </c>
      <c r="H59" s="11" t="str">
        <f t="shared" si="16"/>
        <v>O</v>
      </c>
      <c r="I59" s="11" t="str">
        <f t="shared" si="17"/>
        <v/>
      </c>
      <c r="J59" s="11" t="str">
        <f t="shared" si="18"/>
        <v/>
      </c>
      <c r="K59" s="11" t="str">
        <f t="shared" si="19"/>
        <v/>
      </c>
      <c r="L59" s="5" t="s">
        <v>665</v>
      </c>
      <c r="M59" s="12" t="s">
        <v>664</v>
      </c>
      <c r="N59" s="5" t="s">
        <v>569</v>
      </c>
      <c r="O59" s="5" t="s">
        <v>659</v>
      </c>
      <c r="P59" s="5" t="s">
        <v>663</v>
      </c>
      <c r="Q59" s="5" t="s">
        <v>662</v>
      </c>
    </row>
    <row r="60" spans="1:17" ht="24.95" customHeight="1" x14ac:dyDescent="0.3">
      <c r="A60" s="3">
        <v>58</v>
      </c>
      <c r="B60" s="11" t="str">
        <f t="shared" si="10"/>
        <v/>
      </c>
      <c r="C60" s="11" t="str">
        <f t="shared" si="11"/>
        <v/>
      </c>
      <c r="D60" s="11" t="str">
        <f t="shared" si="12"/>
        <v/>
      </c>
      <c r="E60" s="11" t="str">
        <f t="shared" si="13"/>
        <v/>
      </c>
      <c r="F60" s="11" t="str">
        <f t="shared" si="14"/>
        <v/>
      </c>
      <c r="G60" s="11" t="str">
        <f t="shared" si="15"/>
        <v>O</v>
      </c>
      <c r="H60" s="11" t="str">
        <f t="shared" si="16"/>
        <v/>
      </c>
      <c r="I60" s="11" t="str">
        <f t="shared" si="17"/>
        <v/>
      </c>
      <c r="J60" s="11" t="str">
        <f t="shared" si="18"/>
        <v/>
      </c>
      <c r="K60" s="11" t="str">
        <f t="shared" si="19"/>
        <v/>
      </c>
      <c r="L60" s="1" t="s">
        <v>608</v>
      </c>
      <c r="M60" s="12" t="s">
        <v>607</v>
      </c>
      <c r="N60" s="1" t="s">
        <v>569</v>
      </c>
      <c r="O60" s="1" t="s">
        <v>592</v>
      </c>
      <c r="P60" s="1" t="s">
        <v>606</v>
      </c>
      <c r="Q60" s="1" t="s">
        <v>605</v>
      </c>
    </row>
    <row r="61" spans="1:17" ht="24.95" customHeight="1" x14ac:dyDescent="0.3">
      <c r="A61" s="3">
        <v>59</v>
      </c>
      <c r="B61" s="11" t="str">
        <f t="shared" si="10"/>
        <v>O</v>
      </c>
      <c r="C61" s="11" t="str">
        <f t="shared" si="11"/>
        <v/>
      </c>
      <c r="D61" s="11" t="str">
        <f t="shared" si="12"/>
        <v/>
      </c>
      <c r="E61" s="11" t="str">
        <f t="shared" si="13"/>
        <v/>
      </c>
      <c r="F61" s="11" t="str">
        <f t="shared" si="14"/>
        <v/>
      </c>
      <c r="G61" s="11" t="str">
        <f t="shared" si="15"/>
        <v/>
      </c>
      <c r="H61" s="11" t="str">
        <f t="shared" si="16"/>
        <v/>
      </c>
      <c r="I61" s="11" t="str">
        <f t="shared" si="17"/>
        <v/>
      </c>
      <c r="J61" s="11" t="str">
        <f t="shared" si="18"/>
        <v/>
      </c>
      <c r="K61" s="11" t="str">
        <f t="shared" si="19"/>
        <v/>
      </c>
      <c r="L61" s="1" t="s">
        <v>794</v>
      </c>
      <c r="M61" s="12"/>
      <c r="N61" s="1" t="s">
        <v>623</v>
      </c>
      <c r="O61" s="1" t="s">
        <v>793</v>
      </c>
      <c r="P61" s="1" t="s">
        <v>792</v>
      </c>
      <c r="Q61" s="1" t="s">
        <v>791</v>
      </c>
    </row>
    <row r="62" spans="1:17" ht="24.95" customHeight="1" x14ac:dyDescent="0.3">
      <c r="A62" s="3">
        <v>60</v>
      </c>
      <c r="B62" s="11" t="str">
        <f t="shared" si="10"/>
        <v/>
      </c>
      <c r="C62" s="11" t="str">
        <f t="shared" si="11"/>
        <v/>
      </c>
      <c r="D62" s="11" t="str">
        <f t="shared" si="12"/>
        <v/>
      </c>
      <c r="E62" s="11" t="str">
        <f t="shared" si="13"/>
        <v/>
      </c>
      <c r="F62" s="11" t="str">
        <f t="shared" si="14"/>
        <v/>
      </c>
      <c r="G62" s="11" t="str">
        <f t="shared" si="15"/>
        <v/>
      </c>
      <c r="H62" s="11" t="str">
        <f t="shared" si="16"/>
        <v/>
      </c>
      <c r="I62" s="11" t="str">
        <f t="shared" si="17"/>
        <v>O</v>
      </c>
      <c r="J62" s="11" t="str">
        <f t="shared" si="18"/>
        <v/>
      </c>
      <c r="K62" s="11" t="str">
        <f t="shared" si="19"/>
        <v/>
      </c>
      <c r="L62" s="1" t="s">
        <v>820</v>
      </c>
      <c r="M62" s="12"/>
      <c r="N62" s="1" t="s">
        <v>569</v>
      </c>
      <c r="O62" s="1" t="s">
        <v>799</v>
      </c>
      <c r="P62" s="1" t="s">
        <v>819</v>
      </c>
      <c r="Q62" s="1" t="s">
        <v>818</v>
      </c>
    </row>
    <row r="63" spans="1:17" ht="24.95" customHeight="1" x14ac:dyDescent="0.3">
      <c r="A63" s="3">
        <v>61</v>
      </c>
      <c r="B63" s="11" t="str">
        <f t="shared" si="10"/>
        <v/>
      </c>
      <c r="C63" s="11" t="str">
        <f t="shared" si="11"/>
        <v/>
      </c>
      <c r="D63" s="11" t="str">
        <f t="shared" si="12"/>
        <v/>
      </c>
      <c r="E63" s="11" t="str">
        <f t="shared" si="13"/>
        <v/>
      </c>
      <c r="F63" s="11" t="str">
        <f t="shared" si="14"/>
        <v/>
      </c>
      <c r="G63" s="11" t="str">
        <f t="shared" si="15"/>
        <v/>
      </c>
      <c r="H63" s="11" t="str">
        <f t="shared" si="16"/>
        <v>O</v>
      </c>
      <c r="I63" s="11" t="str">
        <f t="shared" si="17"/>
        <v/>
      </c>
      <c r="J63" s="11" t="str">
        <f t="shared" si="18"/>
        <v/>
      </c>
      <c r="K63" s="11" t="str">
        <f t="shared" si="19"/>
        <v/>
      </c>
      <c r="L63" s="1" t="s">
        <v>587</v>
      </c>
      <c r="M63" s="12" t="s">
        <v>586</v>
      </c>
      <c r="N63" s="1" t="s">
        <v>569</v>
      </c>
      <c r="O63" s="1" t="s">
        <v>572</v>
      </c>
      <c r="P63" s="1" t="s">
        <v>585</v>
      </c>
      <c r="Q63" s="1" t="s">
        <v>584</v>
      </c>
    </row>
    <row r="64" spans="1:17" ht="24.95" customHeight="1" x14ac:dyDescent="0.3">
      <c r="A64" s="3">
        <v>62</v>
      </c>
      <c r="B64" s="11" t="str">
        <f t="shared" si="10"/>
        <v/>
      </c>
      <c r="C64" s="11" t="str">
        <f t="shared" si="11"/>
        <v/>
      </c>
      <c r="D64" s="11" t="str">
        <f t="shared" si="12"/>
        <v/>
      </c>
      <c r="E64" s="11" t="str">
        <f t="shared" si="13"/>
        <v/>
      </c>
      <c r="F64" s="11" t="str">
        <f t="shared" si="14"/>
        <v/>
      </c>
      <c r="G64" s="11" t="str">
        <f t="shared" si="15"/>
        <v/>
      </c>
      <c r="H64" s="11" t="str">
        <f t="shared" si="16"/>
        <v>O</v>
      </c>
      <c r="I64" s="11" t="str">
        <f t="shared" si="17"/>
        <v/>
      </c>
      <c r="J64" s="11" t="str">
        <f t="shared" si="18"/>
        <v/>
      </c>
      <c r="K64" s="11" t="str">
        <f t="shared" si="19"/>
        <v/>
      </c>
      <c r="L64" s="1" t="s">
        <v>580</v>
      </c>
      <c r="M64" s="12" t="s">
        <v>579</v>
      </c>
      <c r="N64" s="1" t="s">
        <v>569</v>
      </c>
      <c r="O64" s="1" t="s">
        <v>572</v>
      </c>
      <c r="P64" s="1" t="s">
        <v>578</v>
      </c>
      <c r="Q64" s="1" t="s">
        <v>577</v>
      </c>
    </row>
    <row r="65" spans="1:17" ht="24.95" customHeight="1" x14ac:dyDescent="0.3">
      <c r="A65" s="3">
        <v>63</v>
      </c>
      <c r="B65" s="11" t="str">
        <f t="shared" si="10"/>
        <v>O</v>
      </c>
      <c r="C65" s="11" t="str">
        <f t="shared" si="11"/>
        <v/>
      </c>
      <c r="D65" s="11" t="str">
        <f t="shared" si="12"/>
        <v/>
      </c>
      <c r="E65" s="11" t="str">
        <f t="shared" si="13"/>
        <v/>
      </c>
      <c r="F65" s="11" t="str">
        <f t="shared" si="14"/>
        <v/>
      </c>
      <c r="G65" s="11" t="str">
        <f t="shared" si="15"/>
        <v/>
      </c>
      <c r="H65" s="11" t="str">
        <f t="shared" si="16"/>
        <v/>
      </c>
      <c r="I65" s="11" t="str">
        <f t="shared" si="17"/>
        <v/>
      </c>
      <c r="J65" s="11" t="str">
        <f t="shared" si="18"/>
        <v/>
      </c>
      <c r="K65" s="11" t="str">
        <f t="shared" si="19"/>
        <v/>
      </c>
      <c r="L65" s="1" t="s">
        <v>786</v>
      </c>
      <c r="M65" s="12"/>
      <c r="N65" s="1" t="s">
        <v>623</v>
      </c>
      <c r="O65" s="1" t="s">
        <v>785</v>
      </c>
      <c r="P65" s="1" t="s">
        <v>784</v>
      </c>
      <c r="Q65" s="1" t="s">
        <v>783</v>
      </c>
    </row>
    <row r="66" spans="1:17" ht="24.95" customHeight="1" x14ac:dyDescent="0.3">
      <c r="A66" s="3">
        <v>64</v>
      </c>
      <c r="B66" s="11" t="str">
        <f t="shared" si="10"/>
        <v/>
      </c>
      <c r="C66" s="11" t="str">
        <f t="shared" si="11"/>
        <v/>
      </c>
      <c r="D66" s="11" t="str">
        <f t="shared" si="12"/>
        <v/>
      </c>
      <c r="E66" s="11" t="str">
        <f t="shared" si="13"/>
        <v/>
      </c>
      <c r="F66" s="11" t="str">
        <f t="shared" si="14"/>
        <v/>
      </c>
      <c r="G66" s="11" t="str">
        <f t="shared" si="15"/>
        <v/>
      </c>
      <c r="H66" s="11" t="str">
        <f t="shared" si="16"/>
        <v>O</v>
      </c>
      <c r="I66" s="11" t="str">
        <f t="shared" si="17"/>
        <v/>
      </c>
      <c r="J66" s="11" t="str">
        <f t="shared" si="18"/>
        <v/>
      </c>
      <c r="K66" s="11" t="str">
        <f t="shared" si="19"/>
        <v/>
      </c>
      <c r="L66" s="1" t="s">
        <v>701</v>
      </c>
      <c r="M66" s="12"/>
      <c r="N66" s="1" t="s">
        <v>569</v>
      </c>
      <c r="O66" s="1" t="s">
        <v>666</v>
      </c>
      <c r="P66" s="1" t="s">
        <v>700</v>
      </c>
      <c r="Q66" s="1" t="s">
        <v>699</v>
      </c>
    </row>
    <row r="67" spans="1:17" ht="24.95" customHeight="1" x14ac:dyDescent="0.3">
      <c r="A67" s="3">
        <v>65</v>
      </c>
      <c r="B67" s="11" t="str">
        <f t="shared" si="10"/>
        <v/>
      </c>
      <c r="C67" s="11" t="str">
        <f t="shared" si="11"/>
        <v/>
      </c>
      <c r="D67" s="11" t="str">
        <f t="shared" si="12"/>
        <v/>
      </c>
      <c r="E67" s="11" t="str">
        <f t="shared" si="13"/>
        <v/>
      </c>
      <c r="F67" s="11" t="str">
        <f t="shared" si="14"/>
        <v/>
      </c>
      <c r="G67" s="11" t="str">
        <f t="shared" si="15"/>
        <v/>
      </c>
      <c r="H67" s="11" t="str">
        <f t="shared" si="16"/>
        <v/>
      </c>
      <c r="I67" s="11" t="str">
        <f t="shared" si="17"/>
        <v>O</v>
      </c>
      <c r="J67" s="11" t="str">
        <f t="shared" si="18"/>
        <v/>
      </c>
      <c r="K67" s="11" t="str">
        <f t="shared" ref="K67:K98" si="20">IF(COUNTIF(B67:J67,"*O*"),"","O")</f>
        <v/>
      </c>
      <c r="L67" s="1" t="s">
        <v>806</v>
      </c>
      <c r="M67" s="12"/>
      <c r="N67" s="1" t="s">
        <v>569</v>
      </c>
      <c r="O67" s="1" t="s">
        <v>799</v>
      </c>
      <c r="P67" s="1" t="s">
        <v>805</v>
      </c>
      <c r="Q67" s="1" t="s">
        <v>804</v>
      </c>
    </row>
    <row r="68" spans="1:17" ht="24.95" customHeight="1" x14ac:dyDescent="0.3">
      <c r="A68" s="3">
        <v>66</v>
      </c>
      <c r="B68" s="11" t="str">
        <f t="shared" si="10"/>
        <v/>
      </c>
      <c r="C68" s="11" t="str">
        <f t="shared" si="11"/>
        <v/>
      </c>
      <c r="D68" s="11" t="str">
        <f t="shared" si="12"/>
        <v/>
      </c>
      <c r="E68" s="11" t="str">
        <f t="shared" si="13"/>
        <v/>
      </c>
      <c r="F68" s="11" t="str">
        <f t="shared" si="14"/>
        <v/>
      </c>
      <c r="G68" s="11" t="str">
        <f t="shared" si="15"/>
        <v/>
      </c>
      <c r="H68" s="11" t="str">
        <f t="shared" si="16"/>
        <v>O</v>
      </c>
      <c r="I68" s="11" t="str">
        <f t="shared" si="17"/>
        <v/>
      </c>
      <c r="J68" s="11" t="str">
        <f t="shared" si="18"/>
        <v/>
      </c>
      <c r="K68" s="11" t="str">
        <f t="shared" si="20"/>
        <v/>
      </c>
      <c r="L68" s="1" t="s">
        <v>673</v>
      </c>
      <c r="M68" s="12"/>
      <c r="N68" s="1" t="s">
        <v>569</v>
      </c>
      <c r="O68" s="1" t="s">
        <v>666</v>
      </c>
      <c r="P68" s="1" t="s">
        <v>672</v>
      </c>
      <c r="Q68" s="1" t="s">
        <v>671</v>
      </c>
    </row>
    <row r="69" spans="1:17" ht="24.95" customHeight="1" x14ac:dyDescent="0.3">
      <c r="A69" s="3">
        <v>67</v>
      </c>
      <c r="B69" s="11" t="str">
        <f t="shared" si="10"/>
        <v/>
      </c>
      <c r="C69" s="11" t="str">
        <f t="shared" si="11"/>
        <v/>
      </c>
      <c r="D69" s="11" t="str">
        <f t="shared" si="12"/>
        <v>O</v>
      </c>
      <c r="E69" s="11" t="str">
        <f t="shared" si="13"/>
        <v>O</v>
      </c>
      <c r="F69" s="11" t="str">
        <f t="shared" si="14"/>
        <v/>
      </c>
      <c r="G69" s="11" t="str">
        <f t="shared" si="15"/>
        <v/>
      </c>
      <c r="H69" s="11" t="str">
        <f t="shared" si="16"/>
        <v/>
      </c>
      <c r="I69" s="11" t="str">
        <f t="shared" si="17"/>
        <v/>
      </c>
      <c r="J69" s="11" t="str">
        <f t="shared" si="18"/>
        <v/>
      </c>
      <c r="K69" s="11" t="str">
        <f t="shared" si="20"/>
        <v/>
      </c>
      <c r="L69" s="1" t="s">
        <v>750</v>
      </c>
      <c r="M69" s="12"/>
      <c r="N69" s="1" t="s">
        <v>623</v>
      </c>
      <c r="O69" s="1" t="s">
        <v>746</v>
      </c>
      <c r="P69" s="1" t="s">
        <v>749</v>
      </c>
      <c r="Q69" s="1" t="s">
        <v>748</v>
      </c>
    </row>
    <row r="70" spans="1:17" ht="24.95" customHeight="1" x14ac:dyDescent="0.3">
      <c r="A70" s="3">
        <v>68</v>
      </c>
      <c r="B70" s="11" t="str">
        <f t="shared" si="10"/>
        <v/>
      </c>
      <c r="C70" s="11" t="str">
        <f t="shared" si="11"/>
        <v/>
      </c>
      <c r="D70" s="11" t="str">
        <f t="shared" si="12"/>
        <v/>
      </c>
      <c r="E70" s="11" t="str">
        <f t="shared" si="13"/>
        <v/>
      </c>
      <c r="F70" s="11" t="str">
        <f t="shared" si="14"/>
        <v/>
      </c>
      <c r="G70" s="11" t="str">
        <f t="shared" si="15"/>
        <v/>
      </c>
      <c r="H70" s="11" t="str">
        <f t="shared" si="16"/>
        <v>O</v>
      </c>
      <c r="I70" s="11" t="str">
        <f t="shared" si="17"/>
        <v/>
      </c>
      <c r="J70" s="11" t="str">
        <f t="shared" si="18"/>
        <v/>
      </c>
      <c r="K70" s="11" t="str">
        <f t="shared" si="20"/>
        <v/>
      </c>
      <c r="L70" s="1" t="s">
        <v>676</v>
      </c>
      <c r="M70" s="12"/>
      <c r="N70" s="1" t="s">
        <v>569</v>
      </c>
      <c r="O70" s="1" t="s">
        <v>666</v>
      </c>
      <c r="P70" s="1" t="s">
        <v>675</v>
      </c>
      <c r="Q70" s="1" t="s">
        <v>674</v>
      </c>
    </row>
  </sheetData>
  <autoFilter ref="B2:Q2">
    <sortState ref="B3:Q70">
      <sortCondition ref="L2"/>
    </sortState>
  </autoFilter>
  <mergeCells count="3">
    <mergeCell ref="B1:K1"/>
    <mergeCell ref="L1:Q1"/>
    <mergeCell ref="A1:A2"/>
  </mergeCells>
  <phoneticPr fontId="1" type="noConversion"/>
  <hyperlinks>
    <hyperlink ref="M59" r:id="rId1"/>
    <hyperlink ref="M57" r:id="rId2"/>
    <hyperlink ref="M42" r:id="rId3"/>
    <hyperlink ref="M31" r:id="rId4"/>
    <hyperlink ref="M12" r:id="rId5"/>
    <hyperlink ref="M28" r:id="rId6"/>
    <hyperlink ref="M36" r:id="rId7"/>
    <hyperlink ref="M44" r:id="rId8"/>
    <hyperlink ref="M54" r:id="rId9"/>
    <hyperlink ref="M16" r:id="rId10"/>
    <hyperlink ref="M6" r:id="rId11"/>
    <hyperlink ref="M30" r:id="rId12"/>
    <hyperlink ref="M9" r:id="rId13"/>
    <hyperlink ref="M14" r:id="rId14"/>
    <hyperlink ref="M25" r:id="rId15"/>
    <hyperlink ref="M37" r:id="rId16"/>
    <hyperlink ref="M46" r:id="rId17"/>
    <hyperlink ref="M53" r:id="rId18"/>
    <hyperlink ref="M7" r:id="rId19"/>
    <hyperlink ref="M4" r:id="rId20"/>
    <hyperlink ref="M40" r:id="rId21"/>
    <hyperlink ref="M55" r:id="rId22"/>
    <hyperlink ref="M3" r:id="rId23"/>
    <hyperlink ref="M33" r:id="rId24"/>
    <hyperlink ref="M38" r:id="rId25"/>
    <hyperlink ref="M43" r:id="rId26"/>
    <hyperlink ref="M50" r:id="rId27"/>
    <hyperlink ref="M19" r:id="rId28"/>
    <hyperlink ref="M18" r:id="rId29"/>
    <hyperlink ref="M29" r:id="rId30"/>
    <hyperlink ref="M41" r:id="rId31"/>
    <hyperlink ref="M52" r:id="rId32"/>
    <hyperlink ref="M60" r:id="rId33"/>
    <hyperlink ref="M39" r:id="rId34"/>
    <hyperlink ref="M63" r:id="rId35"/>
    <hyperlink ref="M64" r:id="rId36"/>
    <hyperlink ref="M27" r:id="rId37"/>
    <hyperlink ref="M34" r:id="rId38"/>
    <hyperlink ref="M49" r:id="rId39" tooltip="새창열기" display="http://www.ryuhan.com/"/>
    <hyperlink ref="M24" r:id="rId40"/>
  </hyperlinks>
  <pageMargins left="0.7" right="0.7" top="0.75" bottom="0.75" header="0.3" footer="0.3"/>
  <pageSetup orientation="portrait" r:id="rId4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7"/>
  <sheetViews>
    <sheetView zoomScale="70" zoomScaleNormal="70" workbookViewId="0">
      <pane ySplit="2" topLeftCell="A3" activePane="bottomLeft" state="frozen"/>
      <selection pane="bottomLeft" activeCell="D40" sqref="D40"/>
    </sheetView>
  </sheetViews>
  <sheetFormatPr defaultRowHeight="16.5" x14ac:dyDescent="0.3"/>
  <cols>
    <col min="1" max="1" width="5.75" style="10" customWidth="1"/>
    <col min="2" max="2" width="30.75" style="14" customWidth="1"/>
    <col min="3" max="3" width="20.625" style="14" customWidth="1"/>
    <col min="4" max="4" width="30.625" style="14" customWidth="1"/>
    <col min="5" max="7" width="60.625" style="14" customWidth="1"/>
    <col min="8" max="8" width="0" hidden="1" customWidth="1"/>
  </cols>
  <sheetData>
    <row r="1" spans="1:8" ht="50.1" customHeight="1" x14ac:dyDescent="0.3">
      <c r="A1" s="54" t="s">
        <v>1093</v>
      </c>
      <c r="B1" s="55"/>
      <c r="C1" s="55"/>
      <c r="D1" s="55"/>
      <c r="E1" s="55"/>
      <c r="F1" s="55"/>
      <c r="G1" s="49"/>
    </row>
    <row r="2" spans="1:8" ht="30" customHeight="1" x14ac:dyDescent="0.3">
      <c r="A2" s="2" t="s">
        <v>80</v>
      </c>
      <c r="B2" s="38" t="s">
        <v>162</v>
      </c>
      <c r="C2" s="38" t="s">
        <v>1085</v>
      </c>
      <c r="D2" s="38" t="s">
        <v>1084</v>
      </c>
      <c r="E2" s="38" t="s">
        <v>1083</v>
      </c>
      <c r="F2" s="38" t="s">
        <v>1082</v>
      </c>
      <c r="G2" s="38" t="s">
        <v>264</v>
      </c>
    </row>
    <row r="3" spans="1:8" ht="24.95" customHeight="1" x14ac:dyDescent="0.3">
      <c r="A3" s="3">
        <v>1</v>
      </c>
      <c r="B3" s="33" t="s">
        <v>1081</v>
      </c>
      <c r="C3" s="35" t="s">
        <v>1080</v>
      </c>
      <c r="D3" s="34" t="s">
        <v>1044</v>
      </c>
      <c r="E3" s="34" t="s">
        <v>1079</v>
      </c>
      <c r="F3" s="34" t="s">
        <v>1078</v>
      </c>
      <c r="G3" s="34" t="s">
        <v>1077</v>
      </c>
      <c r="H3" s="33"/>
    </row>
    <row r="4" spans="1:8" ht="24.95" customHeight="1" x14ac:dyDescent="0.3">
      <c r="A4" s="3">
        <v>2</v>
      </c>
      <c r="B4" s="33" t="s">
        <v>1076</v>
      </c>
      <c r="C4" s="35" t="s">
        <v>1075</v>
      </c>
      <c r="D4" s="34" t="s">
        <v>1074</v>
      </c>
      <c r="E4" s="34" t="s">
        <v>1073</v>
      </c>
      <c r="F4" s="34" t="s">
        <v>1072</v>
      </c>
      <c r="G4" s="34" t="s">
        <v>1071</v>
      </c>
      <c r="H4" s="33"/>
    </row>
    <row r="5" spans="1:8" ht="24.95" customHeight="1" x14ac:dyDescent="0.3">
      <c r="A5" s="3">
        <v>3</v>
      </c>
      <c r="B5" s="33" t="s">
        <v>1070</v>
      </c>
      <c r="C5" s="35" t="s">
        <v>1069</v>
      </c>
      <c r="D5" s="34" t="s">
        <v>858</v>
      </c>
      <c r="E5" s="34" t="s">
        <v>1068</v>
      </c>
      <c r="F5" s="34" t="s">
        <v>1067</v>
      </c>
      <c r="G5" s="34" t="s">
        <v>1066</v>
      </c>
      <c r="H5" s="33"/>
    </row>
    <row r="6" spans="1:8" ht="24.95" customHeight="1" x14ac:dyDescent="0.3">
      <c r="A6" s="3">
        <v>4</v>
      </c>
      <c r="B6" s="33" t="s">
        <v>1065</v>
      </c>
      <c r="C6" s="35" t="s">
        <v>1064</v>
      </c>
      <c r="D6" s="34" t="s">
        <v>858</v>
      </c>
      <c r="E6" s="34" t="s">
        <v>1063</v>
      </c>
      <c r="F6" s="34"/>
      <c r="G6" s="34" t="s">
        <v>1062</v>
      </c>
      <c r="H6" s="33"/>
    </row>
    <row r="7" spans="1:8" ht="24.95" customHeight="1" x14ac:dyDescent="0.3">
      <c r="A7" s="3">
        <v>5</v>
      </c>
      <c r="B7" s="33" t="s">
        <v>1061</v>
      </c>
      <c r="C7" s="35" t="s">
        <v>1060</v>
      </c>
      <c r="D7" s="34" t="s">
        <v>931</v>
      </c>
      <c r="E7" s="34" t="s">
        <v>1059</v>
      </c>
      <c r="F7" s="34" t="s">
        <v>1058</v>
      </c>
      <c r="G7" s="34" t="s">
        <v>1057</v>
      </c>
      <c r="H7" s="33"/>
    </row>
    <row r="8" spans="1:8" ht="24.95" customHeight="1" x14ac:dyDescent="0.3">
      <c r="A8" s="3">
        <v>6</v>
      </c>
      <c r="B8" s="33" t="s">
        <v>1056</v>
      </c>
      <c r="C8" s="35" t="s">
        <v>1055</v>
      </c>
      <c r="D8" s="34" t="s">
        <v>875</v>
      </c>
      <c r="E8" s="34" t="s">
        <v>1054</v>
      </c>
      <c r="F8" s="34" t="s">
        <v>1053</v>
      </c>
      <c r="G8" s="34" t="s">
        <v>1052</v>
      </c>
      <c r="H8" s="33"/>
    </row>
    <row r="9" spans="1:8" ht="24.95" customHeight="1" x14ac:dyDescent="0.3">
      <c r="A9" s="3">
        <v>7</v>
      </c>
      <c r="B9" s="33" t="s">
        <v>1051</v>
      </c>
      <c r="C9" s="35" t="s">
        <v>1050</v>
      </c>
      <c r="D9" s="34" t="s">
        <v>858</v>
      </c>
      <c r="E9" s="34" t="s">
        <v>1049</v>
      </c>
      <c r="F9" s="34" t="s">
        <v>1048</v>
      </c>
      <c r="G9" s="34" t="s">
        <v>1047</v>
      </c>
      <c r="H9" s="33"/>
    </row>
    <row r="10" spans="1:8" ht="24.95" customHeight="1" x14ac:dyDescent="0.3">
      <c r="A10" s="3">
        <v>8</v>
      </c>
      <c r="B10" s="33" t="s">
        <v>1046</v>
      </c>
      <c r="C10" s="35" t="s">
        <v>1045</v>
      </c>
      <c r="D10" s="34" t="s">
        <v>1044</v>
      </c>
      <c r="E10" s="34"/>
      <c r="F10" s="34" t="s">
        <v>1043</v>
      </c>
      <c r="G10" s="34" t="s">
        <v>1042</v>
      </c>
      <c r="H10" s="33"/>
    </row>
    <row r="11" spans="1:8" ht="24.95" customHeight="1" x14ac:dyDescent="0.3">
      <c r="A11" s="3">
        <v>9</v>
      </c>
      <c r="B11" s="33" t="s">
        <v>1041</v>
      </c>
      <c r="C11" s="35" t="s">
        <v>1040</v>
      </c>
      <c r="D11" s="34" t="s">
        <v>858</v>
      </c>
      <c r="E11" s="34" t="s">
        <v>1039</v>
      </c>
      <c r="F11" s="34" t="s">
        <v>1038</v>
      </c>
      <c r="G11" s="34" t="s">
        <v>1037</v>
      </c>
      <c r="H11" s="33"/>
    </row>
    <row r="12" spans="1:8" ht="24.95" customHeight="1" x14ac:dyDescent="0.3">
      <c r="A12" s="3">
        <v>10</v>
      </c>
      <c r="B12" s="33" t="s">
        <v>1036</v>
      </c>
      <c r="C12" s="35" t="s">
        <v>1035</v>
      </c>
      <c r="D12" s="34" t="s">
        <v>1034</v>
      </c>
      <c r="E12" s="34" t="s">
        <v>1033</v>
      </c>
      <c r="F12" s="34" t="s">
        <v>1032</v>
      </c>
      <c r="G12" s="34" t="s">
        <v>1031</v>
      </c>
      <c r="H12" s="33"/>
    </row>
    <row r="13" spans="1:8" ht="24.95" customHeight="1" x14ac:dyDescent="0.3">
      <c r="A13" s="3">
        <v>11</v>
      </c>
      <c r="B13" s="33" t="s">
        <v>1030</v>
      </c>
      <c r="C13" s="35" t="s">
        <v>1029</v>
      </c>
      <c r="D13" s="34" t="s">
        <v>852</v>
      </c>
      <c r="E13" s="34" t="s">
        <v>1028</v>
      </c>
      <c r="F13" s="34" t="s">
        <v>1027</v>
      </c>
      <c r="G13" s="34" t="s">
        <v>1026</v>
      </c>
      <c r="H13" s="37"/>
    </row>
    <row r="14" spans="1:8" ht="24.95" customHeight="1" x14ac:dyDescent="0.3">
      <c r="A14" s="3">
        <v>12</v>
      </c>
      <c r="B14" s="33" t="s">
        <v>1025</v>
      </c>
      <c r="C14" s="35" t="s">
        <v>1024</v>
      </c>
      <c r="D14" s="34" t="s">
        <v>908</v>
      </c>
      <c r="E14" s="34" t="s">
        <v>1023</v>
      </c>
      <c r="F14" s="34" t="s">
        <v>1022</v>
      </c>
      <c r="G14" s="34" t="s">
        <v>1021</v>
      </c>
      <c r="H14" s="37"/>
    </row>
    <row r="15" spans="1:8" ht="24.95" customHeight="1" x14ac:dyDescent="0.3">
      <c r="A15" s="3">
        <v>13</v>
      </c>
      <c r="B15" s="33" t="s">
        <v>1020</v>
      </c>
      <c r="C15" s="35" t="s">
        <v>1019</v>
      </c>
      <c r="D15" s="34" t="s">
        <v>1018</v>
      </c>
      <c r="E15" s="34" t="s">
        <v>1017</v>
      </c>
      <c r="F15" s="34" t="s">
        <v>1016</v>
      </c>
      <c r="G15" s="34" t="s">
        <v>1015</v>
      </c>
      <c r="H15" s="37"/>
    </row>
    <row r="16" spans="1:8" ht="24.95" customHeight="1" x14ac:dyDescent="0.3">
      <c r="A16" s="3">
        <v>14</v>
      </c>
      <c r="B16" s="33" t="s">
        <v>1014</v>
      </c>
      <c r="C16" s="35" t="s">
        <v>1013</v>
      </c>
      <c r="D16" s="34" t="s">
        <v>1012</v>
      </c>
      <c r="E16" s="34" t="s">
        <v>1011</v>
      </c>
      <c r="F16" s="34" t="s">
        <v>1010</v>
      </c>
      <c r="G16" s="34" t="s">
        <v>1009</v>
      </c>
      <c r="H16" s="33"/>
    </row>
    <row r="17" spans="1:8" ht="24.95" customHeight="1" x14ac:dyDescent="0.3">
      <c r="A17" s="3">
        <v>15</v>
      </c>
      <c r="B17" s="33" t="s">
        <v>1008</v>
      </c>
      <c r="C17" s="35" t="s">
        <v>1007</v>
      </c>
      <c r="D17" s="34" t="s">
        <v>1006</v>
      </c>
      <c r="E17" s="34"/>
      <c r="F17" s="34" t="s">
        <v>1005</v>
      </c>
      <c r="G17" s="34" t="s">
        <v>1004</v>
      </c>
      <c r="H17" s="33"/>
    </row>
    <row r="18" spans="1:8" ht="24.95" customHeight="1" x14ac:dyDescent="0.3">
      <c r="A18" s="3">
        <v>16</v>
      </c>
      <c r="B18" s="33" t="s">
        <v>1003</v>
      </c>
      <c r="C18" s="35" t="s">
        <v>1002</v>
      </c>
      <c r="D18" s="34" t="s">
        <v>902</v>
      </c>
      <c r="E18" s="34" t="s">
        <v>1001</v>
      </c>
      <c r="F18" s="34" t="s">
        <v>1000</v>
      </c>
      <c r="G18" s="34" t="s">
        <v>999</v>
      </c>
      <c r="H18" s="33"/>
    </row>
    <row r="19" spans="1:8" ht="24.95" customHeight="1" x14ac:dyDescent="0.3">
      <c r="A19" s="3">
        <v>17</v>
      </c>
      <c r="B19" s="33" t="s">
        <v>998</v>
      </c>
      <c r="C19" s="35" t="s">
        <v>997</v>
      </c>
      <c r="D19" s="34" t="s">
        <v>996</v>
      </c>
      <c r="E19" s="34" t="s">
        <v>995</v>
      </c>
      <c r="F19" s="34" t="s">
        <v>994</v>
      </c>
      <c r="G19" s="34" t="s">
        <v>993</v>
      </c>
      <c r="H19" s="33"/>
    </row>
    <row r="20" spans="1:8" ht="24.95" customHeight="1" x14ac:dyDescent="0.3">
      <c r="A20" s="3">
        <v>18</v>
      </c>
      <c r="B20" s="33" t="s">
        <v>992</v>
      </c>
      <c r="C20" s="35" t="s">
        <v>991</v>
      </c>
      <c r="D20" s="34" t="s">
        <v>858</v>
      </c>
      <c r="E20" s="34" t="s">
        <v>990</v>
      </c>
      <c r="F20" s="34" t="s">
        <v>989</v>
      </c>
      <c r="G20" s="34" t="s">
        <v>988</v>
      </c>
      <c r="H20" s="33"/>
    </row>
    <row r="21" spans="1:8" ht="24.95" customHeight="1" x14ac:dyDescent="0.3">
      <c r="A21" s="3">
        <v>19</v>
      </c>
      <c r="B21" s="33" t="s">
        <v>987</v>
      </c>
      <c r="C21" s="35" t="s">
        <v>986</v>
      </c>
      <c r="D21" s="34" t="s">
        <v>852</v>
      </c>
      <c r="E21" s="34" t="s">
        <v>985</v>
      </c>
      <c r="F21" s="34" t="s">
        <v>984</v>
      </c>
      <c r="G21" s="34" t="s">
        <v>983</v>
      </c>
      <c r="H21" s="36"/>
    </row>
    <row r="22" spans="1:8" ht="24.95" customHeight="1" x14ac:dyDescent="0.3">
      <c r="A22" s="3">
        <v>20</v>
      </c>
      <c r="B22" s="33" t="s">
        <v>982</v>
      </c>
      <c r="C22" s="35" t="s">
        <v>981</v>
      </c>
      <c r="D22" s="34" t="s">
        <v>875</v>
      </c>
      <c r="E22" s="34" t="s">
        <v>980</v>
      </c>
      <c r="F22" s="34" t="s">
        <v>979</v>
      </c>
      <c r="G22" s="34" t="s">
        <v>978</v>
      </c>
      <c r="H22" s="33"/>
    </row>
    <row r="23" spans="1:8" ht="24.95" customHeight="1" x14ac:dyDescent="0.3">
      <c r="A23" s="3">
        <v>21</v>
      </c>
      <c r="B23" s="33" t="s">
        <v>977</v>
      </c>
      <c r="C23" s="35" t="s">
        <v>976</v>
      </c>
      <c r="D23" s="34" t="s">
        <v>852</v>
      </c>
      <c r="E23" s="34" t="s">
        <v>975</v>
      </c>
      <c r="F23" s="34" t="s">
        <v>974</v>
      </c>
      <c r="G23" s="34" t="s">
        <v>973</v>
      </c>
      <c r="H23" s="33"/>
    </row>
    <row r="24" spans="1:8" ht="24.95" customHeight="1" x14ac:dyDescent="0.3">
      <c r="A24" s="3">
        <v>22</v>
      </c>
      <c r="B24" s="33" t="s">
        <v>972</v>
      </c>
      <c r="C24" s="35" t="s">
        <v>971</v>
      </c>
      <c r="D24" s="34" t="s">
        <v>875</v>
      </c>
      <c r="E24" s="34" t="s">
        <v>970</v>
      </c>
      <c r="F24" s="34" t="s">
        <v>969</v>
      </c>
      <c r="G24" s="34" t="s">
        <v>968</v>
      </c>
      <c r="H24" s="33"/>
    </row>
    <row r="25" spans="1:8" ht="24.95" customHeight="1" x14ac:dyDescent="0.3">
      <c r="A25" s="3">
        <v>23</v>
      </c>
      <c r="B25" s="33" t="s">
        <v>967</v>
      </c>
      <c r="C25" s="35" t="s">
        <v>966</v>
      </c>
      <c r="D25" s="34" t="s">
        <v>965</v>
      </c>
      <c r="E25" s="34" t="s">
        <v>964</v>
      </c>
      <c r="F25" s="34" t="s">
        <v>963</v>
      </c>
      <c r="G25" s="34" t="s">
        <v>962</v>
      </c>
      <c r="H25" s="33"/>
    </row>
    <row r="26" spans="1:8" ht="24.95" customHeight="1" x14ac:dyDescent="0.3">
      <c r="A26" s="3">
        <v>24</v>
      </c>
      <c r="B26" s="33" t="s">
        <v>961</v>
      </c>
      <c r="C26" s="35" t="s">
        <v>960</v>
      </c>
      <c r="D26" s="34" t="s">
        <v>959</v>
      </c>
      <c r="E26" s="34" t="s">
        <v>958</v>
      </c>
      <c r="F26" s="34" t="s">
        <v>957</v>
      </c>
      <c r="G26" s="34" t="s">
        <v>956</v>
      </c>
      <c r="H26" s="33"/>
    </row>
    <row r="27" spans="1:8" ht="24.95" customHeight="1" x14ac:dyDescent="0.3">
      <c r="A27" s="3">
        <v>25</v>
      </c>
      <c r="B27" s="33" t="s">
        <v>955</v>
      </c>
      <c r="C27" s="35" t="s">
        <v>954</v>
      </c>
      <c r="D27" s="34" t="s">
        <v>953</v>
      </c>
      <c r="E27" s="34" t="s">
        <v>952</v>
      </c>
      <c r="F27" s="34" t="s">
        <v>951</v>
      </c>
      <c r="G27" s="34" t="s">
        <v>950</v>
      </c>
      <c r="H27" s="33"/>
    </row>
    <row r="28" spans="1:8" ht="24.95" customHeight="1" x14ac:dyDescent="0.3">
      <c r="A28" s="3">
        <v>26</v>
      </c>
      <c r="B28" s="33" t="s">
        <v>949</v>
      </c>
      <c r="C28" s="35" t="s">
        <v>948</v>
      </c>
      <c r="D28" s="34" t="s">
        <v>846</v>
      </c>
      <c r="E28" s="34" t="s">
        <v>947</v>
      </c>
      <c r="F28" s="34" t="s">
        <v>946</v>
      </c>
      <c r="G28" s="34" t="s">
        <v>945</v>
      </c>
      <c r="H28" s="33"/>
    </row>
    <row r="29" spans="1:8" ht="24.95" customHeight="1" x14ac:dyDescent="0.3">
      <c r="A29" s="3">
        <v>27</v>
      </c>
      <c r="B29" s="33" t="s">
        <v>944</v>
      </c>
      <c r="C29" s="35" t="s">
        <v>943</v>
      </c>
      <c r="D29" s="34" t="s">
        <v>864</v>
      </c>
      <c r="E29" s="34" t="s">
        <v>942</v>
      </c>
      <c r="F29" s="34" t="s">
        <v>941</v>
      </c>
      <c r="G29" s="34" t="s">
        <v>940</v>
      </c>
      <c r="H29" s="33"/>
    </row>
    <row r="30" spans="1:8" ht="24.95" customHeight="1" x14ac:dyDescent="0.3">
      <c r="A30" s="3">
        <v>28</v>
      </c>
      <c r="B30" s="33" t="s">
        <v>939</v>
      </c>
      <c r="C30" s="35" t="s">
        <v>938</v>
      </c>
      <c r="D30" s="34" t="s">
        <v>937</v>
      </c>
      <c r="E30" s="34" t="s">
        <v>936</v>
      </c>
      <c r="F30" s="34" t="s">
        <v>935</v>
      </c>
      <c r="G30" s="34" t="s">
        <v>934</v>
      </c>
      <c r="H30" s="33"/>
    </row>
    <row r="31" spans="1:8" ht="24.95" customHeight="1" x14ac:dyDescent="0.3">
      <c r="A31" s="3">
        <v>29</v>
      </c>
      <c r="B31" s="33" t="s">
        <v>933</v>
      </c>
      <c r="C31" s="35" t="s">
        <v>932</v>
      </c>
      <c r="D31" s="34" t="s">
        <v>931</v>
      </c>
      <c r="E31" s="34" t="s">
        <v>930</v>
      </c>
      <c r="F31" s="34" t="s">
        <v>929</v>
      </c>
      <c r="G31" s="34" t="s">
        <v>928</v>
      </c>
      <c r="H31" s="33"/>
    </row>
    <row r="32" spans="1:8" ht="24.95" customHeight="1" x14ac:dyDescent="0.3">
      <c r="A32" s="3">
        <v>30</v>
      </c>
      <c r="B32" s="33" t="s">
        <v>927</v>
      </c>
      <c r="C32" s="35" t="s">
        <v>926</v>
      </c>
      <c r="D32" s="34" t="s">
        <v>925</v>
      </c>
      <c r="E32" s="34" t="s">
        <v>924</v>
      </c>
      <c r="F32" s="34" t="s">
        <v>923</v>
      </c>
      <c r="G32" s="34" t="s">
        <v>922</v>
      </c>
      <c r="H32" s="33"/>
    </row>
    <row r="33" spans="1:8" ht="24.95" customHeight="1" x14ac:dyDescent="0.3">
      <c r="A33" s="3">
        <v>31</v>
      </c>
      <c r="B33" s="33" t="s">
        <v>921</v>
      </c>
      <c r="C33" s="35" t="s">
        <v>920</v>
      </c>
      <c r="D33" s="34" t="s">
        <v>919</v>
      </c>
      <c r="E33" s="34" t="s">
        <v>918</v>
      </c>
      <c r="F33" s="34" t="s">
        <v>917</v>
      </c>
      <c r="G33" s="34" t="s">
        <v>916</v>
      </c>
      <c r="H33" s="33"/>
    </row>
    <row r="34" spans="1:8" ht="24.95" customHeight="1" x14ac:dyDescent="0.3">
      <c r="A34" s="3">
        <v>32</v>
      </c>
      <c r="B34" s="33" t="s">
        <v>915</v>
      </c>
      <c r="C34" s="35" t="s">
        <v>914</v>
      </c>
      <c r="D34" s="34" t="s">
        <v>840</v>
      </c>
      <c r="E34" s="34" t="s">
        <v>913</v>
      </c>
      <c r="F34" s="34" t="s">
        <v>912</v>
      </c>
      <c r="G34" s="34" t="s">
        <v>911</v>
      </c>
      <c r="H34" s="33"/>
    </row>
    <row r="35" spans="1:8" ht="24.95" customHeight="1" x14ac:dyDescent="0.3">
      <c r="A35" s="3">
        <v>33</v>
      </c>
      <c r="B35" s="33" t="s">
        <v>910</v>
      </c>
      <c r="C35" s="35" t="s">
        <v>909</v>
      </c>
      <c r="D35" s="34" t="s">
        <v>908</v>
      </c>
      <c r="E35" s="34" t="s">
        <v>907</v>
      </c>
      <c r="F35" s="34" t="s">
        <v>906</v>
      </c>
      <c r="G35" s="34" t="s">
        <v>905</v>
      </c>
      <c r="H35" s="33"/>
    </row>
    <row r="36" spans="1:8" ht="24.95" customHeight="1" x14ac:dyDescent="0.3">
      <c r="A36" s="3">
        <v>34</v>
      </c>
      <c r="B36" s="33" t="s">
        <v>904</v>
      </c>
      <c r="C36" s="35" t="s">
        <v>903</v>
      </c>
      <c r="D36" s="34" t="s">
        <v>902</v>
      </c>
      <c r="E36" s="34" t="s">
        <v>901</v>
      </c>
      <c r="F36" s="34" t="s">
        <v>900</v>
      </c>
      <c r="G36" s="34" t="s">
        <v>899</v>
      </c>
      <c r="H36" s="33"/>
    </row>
    <row r="37" spans="1:8" ht="24.95" customHeight="1" x14ac:dyDescent="0.3">
      <c r="A37" s="3">
        <v>35</v>
      </c>
      <c r="B37" s="33" t="s">
        <v>898</v>
      </c>
      <c r="C37" s="35" t="s">
        <v>897</v>
      </c>
      <c r="D37" s="34" t="s">
        <v>858</v>
      </c>
      <c r="E37" s="34" t="s">
        <v>896</v>
      </c>
      <c r="F37" s="34" t="s">
        <v>895</v>
      </c>
      <c r="G37" s="34" t="s">
        <v>894</v>
      </c>
      <c r="H37" s="33"/>
    </row>
    <row r="38" spans="1:8" ht="24.95" customHeight="1" x14ac:dyDescent="0.3">
      <c r="A38" s="3">
        <v>36</v>
      </c>
      <c r="B38" s="33" t="s">
        <v>893</v>
      </c>
      <c r="C38" s="35" t="s">
        <v>892</v>
      </c>
      <c r="D38" s="34" t="s">
        <v>858</v>
      </c>
      <c r="E38" s="34" t="s">
        <v>891</v>
      </c>
      <c r="F38" s="34" t="s">
        <v>890</v>
      </c>
      <c r="G38" s="34" t="s">
        <v>889</v>
      </c>
      <c r="H38" s="36"/>
    </row>
    <row r="39" spans="1:8" ht="24.95" customHeight="1" x14ac:dyDescent="0.3">
      <c r="A39" s="3">
        <v>37</v>
      </c>
      <c r="B39" s="33" t="s">
        <v>888</v>
      </c>
      <c r="C39" s="35" t="s">
        <v>887</v>
      </c>
      <c r="D39" s="34" t="s">
        <v>858</v>
      </c>
      <c r="E39" s="34" t="s">
        <v>886</v>
      </c>
      <c r="F39" s="34" t="s">
        <v>885</v>
      </c>
      <c r="G39" s="34" t="s">
        <v>884</v>
      </c>
      <c r="H39" s="33"/>
    </row>
    <row r="40" spans="1:8" ht="24.95" customHeight="1" x14ac:dyDescent="0.3">
      <c r="A40" s="3">
        <v>38</v>
      </c>
      <c r="B40" s="33" t="s">
        <v>883</v>
      </c>
      <c r="C40" s="35" t="s">
        <v>882</v>
      </c>
      <c r="D40" s="34" t="s">
        <v>881</v>
      </c>
      <c r="E40" s="34" t="s">
        <v>880</v>
      </c>
      <c r="F40" s="34" t="s">
        <v>879</v>
      </c>
      <c r="G40" s="34" t="s">
        <v>878</v>
      </c>
      <c r="H40" s="33"/>
    </row>
    <row r="41" spans="1:8" ht="24.95" customHeight="1" x14ac:dyDescent="0.3">
      <c r="A41" s="3">
        <v>39</v>
      </c>
      <c r="B41" s="33" t="s">
        <v>877</v>
      </c>
      <c r="C41" s="35" t="s">
        <v>876</v>
      </c>
      <c r="D41" s="34" t="s">
        <v>875</v>
      </c>
      <c r="E41" s="34" t="s">
        <v>874</v>
      </c>
      <c r="F41" s="34" t="s">
        <v>873</v>
      </c>
      <c r="G41" s="34" t="s">
        <v>872</v>
      </c>
      <c r="H41" s="33"/>
    </row>
    <row r="42" spans="1:8" ht="24.95" customHeight="1" x14ac:dyDescent="0.3">
      <c r="A42" s="3">
        <v>40</v>
      </c>
      <c r="B42" s="33" t="s">
        <v>871</v>
      </c>
      <c r="C42" s="35" t="s">
        <v>870</v>
      </c>
      <c r="D42" s="34" t="s">
        <v>852</v>
      </c>
      <c r="E42" s="34" t="s">
        <v>869</v>
      </c>
      <c r="F42" s="34" t="s">
        <v>868</v>
      </c>
      <c r="G42" s="34" t="s">
        <v>867</v>
      </c>
      <c r="H42" s="36"/>
    </row>
    <row r="43" spans="1:8" ht="24.95" customHeight="1" x14ac:dyDescent="0.3">
      <c r="A43" s="3">
        <v>41</v>
      </c>
      <c r="B43" s="33" t="s">
        <v>866</v>
      </c>
      <c r="C43" s="35" t="s">
        <v>865</v>
      </c>
      <c r="D43" s="34" t="s">
        <v>864</v>
      </c>
      <c r="E43" s="34" t="s">
        <v>863</v>
      </c>
      <c r="F43" s="34" t="s">
        <v>862</v>
      </c>
      <c r="G43" s="34" t="s">
        <v>861</v>
      </c>
      <c r="H43" s="33"/>
    </row>
    <row r="44" spans="1:8" ht="24.95" customHeight="1" x14ac:dyDescent="0.3">
      <c r="A44" s="3">
        <v>42</v>
      </c>
      <c r="B44" s="33" t="s">
        <v>860</v>
      </c>
      <c r="C44" s="35" t="s">
        <v>859</v>
      </c>
      <c r="D44" s="34" t="s">
        <v>858</v>
      </c>
      <c r="E44" s="34" t="s">
        <v>857</v>
      </c>
      <c r="F44" s="34" t="s">
        <v>856</v>
      </c>
      <c r="G44" s="34" t="s">
        <v>855</v>
      </c>
      <c r="H44" s="33"/>
    </row>
    <row r="45" spans="1:8" ht="24.95" customHeight="1" x14ac:dyDescent="0.3">
      <c r="A45" s="3">
        <v>43</v>
      </c>
      <c r="B45" s="33" t="s">
        <v>854</v>
      </c>
      <c r="C45" s="35" t="s">
        <v>853</v>
      </c>
      <c r="D45" s="34" t="s">
        <v>852</v>
      </c>
      <c r="E45" s="34" t="s">
        <v>851</v>
      </c>
      <c r="F45" s="34" t="s">
        <v>850</v>
      </c>
      <c r="G45" s="34" t="s">
        <v>849</v>
      </c>
      <c r="H45" s="33"/>
    </row>
    <row r="46" spans="1:8" ht="24.95" customHeight="1" x14ac:dyDescent="0.3">
      <c r="A46" s="3">
        <v>44</v>
      </c>
      <c r="B46" s="33" t="s">
        <v>848</v>
      </c>
      <c r="C46" s="35" t="s">
        <v>847</v>
      </c>
      <c r="D46" s="34" t="s">
        <v>846</v>
      </c>
      <c r="E46" s="34" t="s">
        <v>845</v>
      </c>
      <c r="F46" s="34" t="s">
        <v>844</v>
      </c>
      <c r="G46" s="34" t="s">
        <v>843</v>
      </c>
      <c r="H46" s="33"/>
    </row>
    <row r="47" spans="1:8" ht="24.95" customHeight="1" x14ac:dyDescent="0.3">
      <c r="A47" s="3">
        <v>45</v>
      </c>
      <c r="B47" s="33" t="s">
        <v>842</v>
      </c>
      <c r="C47" s="35" t="s">
        <v>841</v>
      </c>
      <c r="D47" s="34" t="s">
        <v>840</v>
      </c>
      <c r="E47" s="34" t="s">
        <v>839</v>
      </c>
      <c r="F47" s="34" t="s">
        <v>838</v>
      </c>
      <c r="G47" s="34" t="s">
        <v>837</v>
      </c>
      <c r="H47" s="33"/>
    </row>
    <row r="48" spans="1:8" ht="24.95" customHeight="1" x14ac:dyDescent="0.3">
      <c r="A48" s="32"/>
      <c r="B48" s="31"/>
      <c r="C48" s="30"/>
      <c r="D48" s="29"/>
      <c r="E48" s="29"/>
      <c r="F48" s="29"/>
      <c r="G48" s="29"/>
      <c r="H48" s="15"/>
    </row>
    <row r="49" spans="1:8" ht="24.95" customHeight="1" x14ac:dyDescent="0.3">
      <c r="A49" s="19"/>
      <c r="B49" s="18"/>
      <c r="C49" s="17"/>
      <c r="D49" s="16"/>
      <c r="E49" s="16"/>
      <c r="F49" s="16"/>
      <c r="G49" s="16"/>
      <c r="H49" s="15"/>
    </row>
    <row r="50" spans="1:8" ht="24.95" customHeight="1" x14ac:dyDescent="0.3">
      <c r="A50" s="19"/>
      <c r="B50" s="18"/>
      <c r="C50" s="18"/>
      <c r="D50" s="16"/>
      <c r="E50" s="16"/>
      <c r="F50" s="16"/>
      <c r="G50" s="16"/>
      <c r="H50" s="15"/>
    </row>
    <row r="51" spans="1:8" ht="24.95" customHeight="1" x14ac:dyDescent="0.3">
      <c r="A51" s="19"/>
      <c r="B51" s="18"/>
      <c r="C51" s="17"/>
      <c r="D51" s="16"/>
      <c r="E51" s="16"/>
      <c r="F51" s="16"/>
      <c r="G51" s="16"/>
      <c r="H51" s="15"/>
    </row>
    <row r="52" spans="1:8" ht="24.95" customHeight="1" x14ac:dyDescent="0.3">
      <c r="A52" s="19"/>
      <c r="B52" s="18"/>
      <c r="C52" s="17"/>
      <c r="D52" s="16"/>
      <c r="E52" s="16"/>
      <c r="F52" s="16"/>
      <c r="G52" s="16"/>
      <c r="H52" s="15"/>
    </row>
    <row r="53" spans="1:8" ht="24.95" customHeight="1" x14ac:dyDescent="0.3">
      <c r="A53" s="19"/>
      <c r="B53" s="18"/>
      <c r="C53" s="17"/>
      <c r="D53" s="16"/>
      <c r="E53" s="16"/>
      <c r="F53" s="16"/>
      <c r="G53" s="16"/>
      <c r="H53" s="15"/>
    </row>
    <row r="54" spans="1:8" ht="24.95" customHeight="1" x14ac:dyDescent="0.3">
      <c r="A54" s="19"/>
      <c r="B54" s="18"/>
      <c r="C54" s="17"/>
      <c r="D54" s="16"/>
      <c r="E54" s="16"/>
      <c r="F54" s="16"/>
      <c r="G54" s="16"/>
      <c r="H54" s="15"/>
    </row>
    <row r="55" spans="1:8" ht="24.95" customHeight="1" x14ac:dyDescent="0.3">
      <c r="A55" s="19"/>
      <c r="B55" s="18"/>
      <c r="C55" s="18"/>
      <c r="D55" s="16"/>
      <c r="E55" s="16"/>
      <c r="F55" s="16"/>
      <c r="G55" s="16"/>
      <c r="H55" s="15"/>
    </row>
    <row r="56" spans="1:8" ht="24.95" customHeight="1" x14ac:dyDescent="0.3">
      <c r="A56" s="19"/>
      <c r="B56" s="18"/>
      <c r="C56" s="17"/>
      <c r="D56" s="16"/>
      <c r="E56" s="16"/>
      <c r="F56" s="16"/>
      <c r="G56" s="16"/>
      <c r="H56" s="15"/>
    </row>
    <row r="57" spans="1:8" ht="24.95" customHeight="1" x14ac:dyDescent="0.3">
      <c r="A57" s="19"/>
      <c r="B57" s="18"/>
      <c r="C57" s="17"/>
      <c r="D57" s="16"/>
      <c r="E57" s="16"/>
      <c r="F57" s="16"/>
      <c r="G57" s="16"/>
      <c r="H57" s="15"/>
    </row>
    <row r="58" spans="1:8" ht="24.95" customHeight="1" x14ac:dyDescent="0.3">
      <c r="A58" s="19"/>
      <c r="B58" s="18"/>
      <c r="C58" s="17"/>
      <c r="D58" s="16"/>
      <c r="E58" s="16"/>
      <c r="F58" s="16"/>
      <c r="G58" s="16"/>
      <c r="H58" s="15"/>
    </row>
    <row r="59" spans="1:8" ht="24.95" customHeight="1" x14ac:dyDescent="0.3">
      <c r="A59" s="19"/>
      <c r="B59" s="18"/>
      <c r="C59" s="17"/>
      <c r="D59" s="16"/>
      <c r="E59" s="16"/>
      <c r="F59" s="16"/>
      <c r="G59" s="16"/>
      <c r="H59" s="15"/>
    </row>
    <row r="60" spans="1:8" ht="24.95" customHeight="1" x14ac:dyDescent="0.3">
      <c r="A60" s="19"/>
      <c r="B60" s="18"/>
      <c r="C60" s="17"/>
      <c r="D60" s="16"/>
      <c r="E60" s="16"/>
      <c r="F60" s="16"/>
      <c r="G60" s="16"/>
      <c r="H60" s="15"/>
    </row>
    <row r="61" spans="1:8" ht="24.95" customHeight="1" x14ac:dyDescent="0.3">
      <c r="A61" s="19"/>
      <c r="B61" s="18"/>
      <c r="C61" s="17"/>
      <c r="D61" s="16"/>
      <c r="E61" s="16"/>
      <c r="F61" s="16"/>
      <c r="G61" s="16"/>
      <c r="H61" s="15"/>
    </row>
    <row r="62" spans="1:8" ht="24.95" customHeight="1" x14ac:dyDescent="0.3">
      <c r="A62" s="19"/>
      <c r="B62" s="18"/>
      <c r="C62" s="17"/>
      <c r="D62" s="16"/>
      <c r="E62" s="16"/>
      <c r="F62" s="16"/>
      <c r="G62" s="16"/>
      <c r="H62" s="15"/>
    </row>
    <row r="63" spans="1:8" ht="24.95" customHeight="1" x14ac:dyDescent="0.3">
      <c r="A63" s="19"/>
      <c r="B63" s="18"/>
      <c r="C63" s="17"/>
      <c r="D63" s="16"/>
      <c r="E63" s="16"/>
      <c r="F63" s="16"/>
      <c r="G63" s="16"/>
      <c r="H63" s="15"/>
    </row>
    <row r="64" spans="1:8" ht="24.95" customHeight="1" x14ac:dyDescent="0.3">
      <c r="A64" s="19"/>
      <c r="B64" s="21"/>
      <c r="C64" s="28"/>
      <c r="D64" s="26"/>
      <c r="E64" s="26"/>
      <c r="F64" s="26"/>
      <c r="G64" s="16"/>
      <c r="H64" s="15"/>
    </row>
    <row r="65" spans="1:8" ht="24.95" customHeight="1" x14ac:dyDescent="0.3">
      <c r="A65" s="19"/>
      <c r="B65" s="18"/>
      <c r="C65" s="17"/>
      <c r="D65" s="16"/>
      <c r="E65" s="16"/>
      <c r="F65" s="16"/>
      <c r="G65" s="16"/>
      <c r="H65" s="15"/>
    </row>
    <row r="66" spans="1:8" ht="24.95" customHeight="1" x14ac:dyDescent="0.3">
      <c r="A66" s="19"/>
      <c r="B66" s="18"/>
      <c r="C66" s="18"/>
      <c r="D66" s="16"/>
      <c r="E66" s="16"/>
      <c r="F66" s="16"/>
      <c r="G66" s="16"/>
      <c r="H66" s="15"/>
    </row>
    <row r="67" spans="1:8" ht="24.95" customHeight="1" x14ac:dyDescent="0.3">
      <c r="A67" s="19"/>
      <c r="B67" s="18"/>
      <c r="C67" s="17"/>
      <c r="D67" s="16"/>
      <c r="E67" s="16"/>
      <c r="F67" s="16"/>
      <c r="G67" s="16"/>
      <c r="H67" s="15"/>
    </row>
    <row r="68" spans="1:8" ht="24.95" customHeight="1" x14ac:dyDescent="0.3">
      <c r="A68" s="19"/>
      <c r="B68" s="18"/>
      <c r="C68" s="21"/>
      <c r="D68" s="16"/>
      <c r="E68" s="16"/>
      <c r="F68" s="16"/>
      <c r="G68" s="16"/>
      <c r="H68" s="15"/>
    </row>
    <row r="69" spans="1:8" ht="24.95" customHeight="1" x14ac:dyDescent="0.3">
      <c r="A69" s="19"/>
      <c r="B69" s="18"/>
      <c r="C69" s="18"/>
      <c r="D69" s="16"/>
      <c r="E69" s="16"/>
      <c r="F69" s="16"/>
      <c r="G69" s="16"/>
      <c r="H69" s="15"/>
    </row>
    <row r="70" spans="1:8" ht="24.95" customHeight="1" x14ac:dyDescent="0.3">
      <c r="A70" s="19"/>
      <c r="B70" s="18"/>
      <c r="C70" s="17"/>
      <c r="D70" s="16"/>
      <c r="E70" s="16"/>
      <c r="F70" s="16"/>
      <c r="G70" s="16"/>
      <c r="H70" s="15"/>
    </row>
    <row r="71" spans="1:8" ht="24.95" customHeight="1" x14ac:dyDescent="0.3">
      <c r="A71" s="19"/>
      <c r="B71" s="18"/>
      <c r="C71" s="17"/>
      <c r="D71" s="16"/>
      <c r="E71" s="16"/>
      <c r="F71" s="16"/>
      <c r="G71" s="16"/>
      <c r="H71" s="15"/>
    </row>
    <row r="72" spans="1:8" ht="24.95" customHeight="1" x14ac:dyDescent="0.3">
      <c r="A72" s="19"/>
      <c r="B72" s="18"/>
      <c r="C72" s="18"/>
      <c r="D72" s="16"/>
      <c r="E72" s="16"/>
      <c r="F72" s="16"/>
      <c r="G72" s="16"/>
      <c r="H72" s="15"/>
    </row>
    <row r="73" spans="1:8" ht="24.95" customHeight="1" x14ac:dyDescent="0.3">
      <c r="A73" s="19"/>
      <c r="B73" s="18"/>
      <c r="C73" s="18"/>
      <c r="D73" s="16"/>
      <c r="E73" s="16"/>
      <c r="F73" s="16"/>
      <c r="G73" s="16"/>
      <c r="H73" s="15"/>
    </row>
    <row r="74" spans="1:8" ht="24.95" customHeight="1" x14ac:dyDescent="0.3">
      <c r="A74" s="19"/>
      <c r="B74" s="18"/>
      <c r="C74" s="18"/>
      <c r="D74" s="16"/>
      <c r="E74" s="16"/>
      <c r="F74" s="16"/>
      <c r="G74" s="16"/>
      <c r="H74" s="15"/>
    </row>
    <row r="75" spans="1:8" ht="24.95" customHeight="1" x14ac:dyDescent="0.3">
      <c r="A75" s="19"/>
      <c r="B75" s="18"/>
      <c r="C75" s="17"/>
      <c r="D75" s="16"/>
      <c r="E75" s="16"/>
      <c r="F75" s="16"/>
      <c r="G75" s="16"/>
      <c r="H75" s="15"/>
    </row>
    <row r="76" spans="1:8" ht="24.95" customHeight="1" x14ac:dyDescent="0.3">
      <c r="A76" s="19"/>
      <c r="B76" s="18"/>
      <c r="C76" s="17"/>
      <c r="D76" s="16"/>
      <c r="E76" s="16"/>
      <c r="F76" s="16"/>
      <c r="G76" s="16"/>
      <c r="H76" s="15"/>
    </row>
    <row r="77" spans="1:8" ht="24.95" customHeight="1" x14ac:dyDescent="0.3">
      <c r="A77" s="19"/>
      <c r="B77" s="18"/>
      <c r="C77" s="17"/>
      <c r="D77" s="16"/>
      <c r="E77" s="16"/>
      <c r="F77" s="16"/>
      <c r="G77" s="16"/>
      <c r="H77" s="15"/>
    </row>
    <row r="78" spans="1:8" ht="24.95" customHeight="1" x14ac:dyDescent="0.3">
      <c r="A78" s="19"/>
      <c r="B78" s="18"/>
      <c r="C78" s="17"/>
      <c r="D78" s="16"/>
      <c r="E78" s="16"/>
      <c r="F78" s="16"/>
      <c r="G78" s="16"/>
      <c r="H78" s="15"/>
    </row>
    <row r="79" spans="1:8" ht="24.95" customHeight="1" x14ac:dyDescent="0.3">
      <c r="A79" s="19"/>
      <c r="B79" s="18"/>
      <c r="C79" s="17"/>
      <c r="D79" s="16"/>
      <c r="E79" s="16"/>
      <c r="F79" s="16"/>
      <c r="G79" s="16"/>
      <c r="H79" s="15"/>
    </row>
    <row r="80" spans="1:8" ht="24.95" customHeight="1" x14ac:dyDescent="0.3">
      <c r="A80" s="19"/>
      <c r="B80" s="18"/>
      <c r="C80" s="17"/>
      <c r="D80" s="16"/>
      <c r="E80" s="16"/>
      <c r="F80" s="16"/>
      <c r="G80" s="16"/>
      <c r="H80" s="15"/>
    </row>
    <row r="81" spans="1:8" ht="24.95" customHeight="1" x14ac:dyDescent="0.3">
      <c r="A81" s="19"/>
      <c r="B81" s="18"/>
      <c r="C81" s="17"/>
      <c r="D81" s="16"/>
      <c r="E81" s="16"/>
      <c r="F81" s="16"/>
      <c r="G81" s="16"/>
      <c r="H81" s="15"/>
    </row>
    <row r="82" spans="1:8" ht="24.95" customHeight="1" x14ac:dyDescent="0.3">
      <c r="A82" s="19"/>
      <c r="B82" s="18"/>
      <c r="C82" s="17"/>
      <c r="D82" s="16"/>
      <c r="E82" s="16"/>
      <c r="F82" s="16"/>
      <c r="G82" s="16"/>
      <c r="H82" s="15"/>
    </row>
    <row r="83" spans="1:8" ht="24.95" customHeight="1" x14ac:dyDescent="0.3">
      <c r="A83" s="19"/>
      <c r="B83" s="18"/>
      <c r="C83" s="17"/>
      <c r="D83" s="16"/>
      <c r="E83" s="16"/>
      <c r="F83" s="16"/>
      <c r="G83" s="16"/>
      <c r="H83" s="15"/>
    </row>
    <row r="84" spans="1:8" ht="24.95" customHeight="1" x14ac:dyDescent="0.3">
      <c r="A84" s="19"/>
      <c r="B84" s="18"/>
      <c r="C84" s="17"/>
      <c r="D84" s="16"/>
      <c r="E84" s="16"/>
      <c r="F84" s="16"/>
      <c r="G84" s="16"/>
      <c r="H84" s="15"/>
    </row>
    <row r="85" spans="1:8" ht="24.95" customHeight="1" x14ac:dyDescent="0.3">
      <c r="A85" s="19"/>
      <c r="B85" s="18"/>
      <c r="C85" s="17"/>
      <c r="D85" s="16"/>
      <c r="E85" s="16"/>
      <c r="F85" s="16"/>
      <c r="G85" s="16"/>
      <c r="H85" s="15"/>
    </row>
    <row r="86" spans="1:8" ht="24.95" customHeight="1" x14ac:dyDescent="0.3">
      <c r="A86" s="19"/>
      <c r="B86" s="18"/>
      <c r="C86" s="18"/>
      <c r="D86" s="16"/>
      <c r="E86" s="16"/>
      <c r="F86" s="16"/>
      <c r="G86" s="16"/>
      <c r="H86" s="15"/>
    </row>
    <row r="87" spans="1:8" ht="24.95" customHeight="1" x14ac:dyDescent="0.3">
      <c r="A87" s="19"/>
      <c r="B87" s="18"/>
      <c r="C87" s="17"/>
      <c r="D87" s="16"/>
      <c r="E87" s="16"/>
      <c r="F87" s="16"/>
      <c r="G87" s="16"/>
      <c r="H87" s="15"/>
    </row>
    <row r="88" spans="1:8" ht="24.95" customHeight="1" x14ac:dyDescent="0.3">
      <c r="A88" s="19"/>
      <c r="B88" s="18"/>
      <c r="C88" s="17"/>
      <c r="D88" s="16"/>
      <c r="E88" s="16"/>
      <c r="F88" s="16"/>
      <c r="G88" s="16"/>
      <c r="H88" s="15"/>
    </row>
    <row r="89" spans="1:8" ht="24.95" customHeight="1" x14ac:dyDescent="0.3">
      <c r="A89" s="19"/>
      <c r="B89" s="18"/>
      <c r="C89" s="17"/>
      <c r="D89" s="16"/>
      <c r="E89" s="16"/>
      <c r="F89" s="16"/>
      <c r="G89" s="16"/>
      <c r="H89" s="15"/>
    </row>
    <row r="90" spans="1:8" ht="24.95" customHeight="1" x14ac:dyDescent="0.3">
      <c r="A90" s="19"/>
      <c r="B90" s="18"/>
      <c r="C90" s="17"/>
      <c r="D90" s="16"/>
      <c r="E90" s="16"/>
      <c r="F90" s="16"/>
      <c r="G90" s="16"/>
      <c r="H90" s="15"/>
    </row>
    <row r="91" spans="1:8" ht="24.95" customHeight="1" x14ac:dyDescent="0.3">
      <c r="A91" s="19"/>
      <c r="B91" s="18"/>
      <c r="C91" s="17"/>
      <c r="D91" s="16"/>
      <c r="E91" s="16"/>
      <c r="F91" s="16"/>
      <c r="G91" s="16"/>
      <c r="H91" s="15"/>
    </row>
    <row r="92" spans="1:8" ht="24.95" customHeight="1" x14ac:dyDescent="0.3">
      <c r="A92" s="19"/>
      <c r="B92" s="18"/>
      <c r="C92" s="17"/>
      <c r="D92" s="16"/>
      <c r="E92" s="16"/>
      <c r="F92" s="16"/>
      <c r="G92" s="16"/>
      <c r="H92" s="15"/>
    </row>
    <row r="93" spans="1:8" ht="24.95" customHeight="1" x14ac:dyDescent="0.3">
      <c r="A93" s="19"/>
      <c r="B93" s="18"/>
      <c r="C93" s="18"/>
      <c r="D93" s="16"/>
      <c r="E93" s="16"/>
      <c r="F93" s="16"/>
      <c r="G93" s="16"/>
      <c r="H93" s="15"/>
    </row>
    <row r="94" spans="1:8" ht="24.95" customHeight="1" x14ac:dyDescent="0.3">
      <c r="A94" s="19"/>
      <c r="B94" s="18"/>
      <c r="C94" s="21"/>
      <c r="D94" s="16"/>
      <c r="E94" s="16"/>
      <c r="F94" s="16"/>
      <c r="G94" s="16"/>
      <c r="H94" s="15"/>
    </row>
    <row r="95" spans="1:8" ht="24.95" customHeight="1" x14ac:dyDescent="0.3">
      <c r="A95" s="19"/>
      <c r="B95" s="18"/>
      <c r="C95" s="20"/>
      <c r="D95" s="16"/>
      <c r="E95" s="16"/>
      <c r="F95" s="16"/>
      <c r="G95" s="16"/>
      <c r="H95" s="15"/>
    </row>
    <row r="96" spans="1:8" ht="24.95" customHeight="1" x14ac:dyDescent="0.3">
      <c r="A96" s="19"/>
      <c r="B96" s="18"/>
      <c r="C96" s="17"/>
      <c r="D96" s="16"/>
      <c r="E96" s="16"/>
      <c r="F96" s="16"/>
      <c r="G96" s="16"/>
      <c r="H96" s="15"/>
    </row>
    <row r="97" spans="1:8" ht="24.95" customHeight="1" x14ac:dyDescent="0.3">
      <c r="A97" s="19"/>
      <c r="B97" s="18"/>
      <c r="C97" s="17"/>
      <c r="D97" s="16"/>
      <c r="E97" s="16"/>
      <c r="F97" s="16"/>
      <c r="G97" s="16"/>
      <c r="H97" s="15"/>
    </row>
    <row r="98" spans="1:8" ht="24.95" customHeight="1" x14ac:dyDescent="0.3">
      <c r="A98" s="19"/>
      <c r="B98" s="18"/>
      <c r="C98" s="17"/>
      <c r="D98" s="16"/>
      <c r="E98" s="16"/>
      <c r="F98" s="16"/>
      <c r="G98" s="16"/>
      <c r="H98" s="15"/>
    </row>
    <row r="99" spans="1:8" ht="24.95" customHeight="1" x14ac:dyDescent="0.3">
      <c r="A99" s="19"/>
      <c r="B99" s="18"/>
      <c r="C99" s="17"/>
      <c r="D99" s="16"/>
      <c r="E99" s="16"/>
      <c r="F99" s="16"/>
      <c r="G99" s="16"/>
      <c r="H99" s="15"/>
    </row>
    <row r="100" spans="1:8" ht="24.95" customHeight="1" x14ac:dyDescent="0.3">
      <c r="A100" s="19"/>
      <c r="B100" s="18"/>
      <c r="C100" s="17"/>
      <c r="D100" s="16"/>
      <c r="E100" s="16"/>
      <c r="F100" s="16"/>
      <c r="G100" s="16"/>
      <c r="H100" s="15"/>
    </row>
    <row r="101" spans="1:8" ht="24.95" customHeight="1" x14ac:dyDescent="0.3">
      <c r="A101" s="19"/>
      <c r="B101" s="18"/>
      <c r="C101" s="17"/>
      <c r="D101" s="16"/>
      <c r="E101" s="16"/>
      <c r="F101" s="16"/>
      <c r="G101" s="16"/>
      <c r="H101" s="15"/>
    </row>
    <row r="102" spans="1:8" ht="24.95" customHeight="1" x14ac:dyDescent="0.3">
      <c r="A102" s="19"/>
      <c r="B102" s="18"/>
      <c r="C102" s="18"/>
      <c r="D102" s="16"/>
      <c r="E102" s="16"/>
      <c r="F102" s="16"/>
      <c r="G102" s="16"/>
      <c r="H102" s="15"/>
    </row>
    <row r="103" spans="1:8" ht="24.95" customHeight="1" x14ac:dyDescent="0.3">
      <c r="A103" s="19"/>
      <c r="B103" s="18"/>
      <c r="C103" s="17"/>
      <c r="D103" s="16"/>
      <c r="E103" s="16"/>
      <c r="F103" s="16"/>
      <c r="G103" s="16"/>
      <c r="H103" s="15"/>
    </row>
    <row r="104" spans="1:8" ht="24.95" customHeight="1" x14ac:dyDescent="0.3">
      <c r="A104" s="19"/>
      <c r="B104" s="18"/>
      <c r="C104" s="17"/>
      <c r="D104" s="16"/>
      <c r="E104" s="16"/>
      <c r="F104" s="16"/>
      <c r="G104" s="16"/>
      <c r="H104" s="15"/>
    </row>
    <row r="105" spans="1:8" ht="24.95" customHeight="1" x14ac:dyDescent="0.3">
      <c r="A105" s="19"/>
      <c r="B105" s="18"/>
      <c r="C105" s="17"/>
      <c r="D105" s="16"/>
      <c r="E105" s="16"/>
      <c r="F105" s="16"/>
      <c r="G105" s="16"/>
      <c r="H105" s="15"/>
    </row>
    <row r="106" spans="1:8" ht="24.95" customHeight="1" x14ac:dyDescent="0.3">
      <c r="A106" s="19"/>
      <c r="B106" s="18"/>
      <c r="C106" s="17"/>
      <c r="D106" s="16"/>
      <c r="E106" s="16"/>
      <c r="F106" s="16"/>
      <c r="G106" s="16"/>
      <c r="H106" s="15"/>
    </row>
    <row r="107" spans="1:8" ht="24.95" customHeight="1" x14ac:dyDescent="0.3">
      <c r="A107" s="19"/>
      <c r="B107" s="18"/>
      <c r="C107" s="18"/>
      <c r="D107" s="16"/>
      <c r="E107" s="16"/>
      <c r="F107" s="16"/>
      <c r="G107" s="16"/>
      <c r="H107" s="15"/>
    </row>
    <row r="108" spans="1:8" ht="24.95" customHeight="1" x14ac:dyDescent="0.3">
      <c r="A108" s="19"/>
      <c r="B108" s="18"/>
      <c r="C108" s="17"/>
      <c r="D108" s="16"/>
      <c r="E108" s="16"/>
      <c r="F108" s="16"/>
      <c r="G108" s="16"/>
      <c r="H108" s="15"/>
    </row>
    <row r="109" spans="1:8" ht="24.95" customHeight="1" x14ac:dyDescent="0.3">
      <c r="A109" s="19"/>
      <c r="B109" s="18"/>
      <c r="C109" s="18"/>
      <c r="D109" s="16"/>
      <c r="E109" s="16"/>
      <c r="F109" s="16"/>
      <c r="G109" s="16"/>
      <c r="H109" s="15"/>
    </row>
    <row r="110" spans="1:8" ht="24.95" customHeight="1" x14ac:dyDescent="0.3">
      <c r="A110" s="19"/>
      <c r="B110" s="18"/>
      <c r="C110" s="17"/>
      <c r="D110" s="16"/>
      <c r="E110" s="16"/>
      <c r="F110" s="16"/>
      <c r="G110" s="16"/>
      <c r="H110" s="15"/>
    </row>
    <row r="111" spans="1:8" ht="24.95" customHeight="1" x14ac:dyDescent="0.3">
      <c r="A111" s="19"/>
      <c r="B111" s="18"/>
      <c r="C111" s="18"/>
      <c r="D111" s="16"/>
      <c r="E111" s="16"/>
      <c r="F111" s="16"/>
      <c r="G111" s="16"/>
      <c r="H111" s="15"/>
    </row>
    <row r="112" spans="1:8" ht="24.95" customHeight="1" x14ac:dyDescent="0.3">
      <c r="A112" s="19"/>
      <c r="B112" s="18"/>
      <c r="C112" s="17"/>
      <c r="D112" s="16"/>
      <c r="E112" s="16"/>
      <c r="F112" s="16"/>
      <c r="G112" s="16"/>
      <c r="H112" s="15"/>
    </row>
    <row r="113" spans="1:8" ht="24.95" customHeight="1" x14ac:dyDescent="0.3">
      <c r="A113" s="19"/>
      <c r="B113" s="18"/>
      <c r="C113" s="20"/>
      <c r="D113" s="16"/>
      <c r="E113" s="16"/>
      <c r="F113" s="16"/>
      <c r="G113" s="16"/>
      <c r="H113" s="15"/>
    </row>
    <row r="114" spans="1:8" ht="24.95" customHeight="1" x14ac:dyDescent="0.3">
      <c r="A114" s="19"/>
      <c r="B114" s="18"/>
      <c r="C114" s="17"/>
      <c r="D114" s="16"/>
      <c r="E114" s="16"/>
      <c r="F114" s="16"/>
      <c r="G114" s="16"/>
      <c r="H114" s="15"/>
    </row>
    <row r="115" spans="1:8" ht="24.95" customHeight="1" x14ac:dyDescent="0.3">
      <c r="A115" s="19"/>
      <c r="B115" s="18"/>
      <c r="C115" s="17"/>
      <c r="D115" s="16"/>
      <c r="E115" s="16"/>
      <c r="F115" s="16"/>
      <c r="G115" s="16"/>
      <c r="H115" s="15"/>
    </row>
    <row r="116" spans="1:8" ht="24.95" customHeight="1" x14ac:dyDescent="0.3">
      <c r="A116" s="19"/>
      <c r="B116" s="18"/>
      <c r="C116" s="18"/>
      <c r="D116" s="16"/>
      <c r="E116" s="16"/>
      <c r="F116" s="16"/>
      <c r="G116" s="16"/>
      <c r="H116" s="15"/>
    </row>
    <row r="117" spans="1:8" ht="24.95" customHeight="1" x14ac:dyDescent="0.3">
      <c r="A117" s="19"/>
      <c r="B117" s="25"/>
      <c r="C117" s="24"/>
      <c r="D117" s="22"/>
      <c r="E117" s="22"/>
      <c r="F117" s="22"/>
      <c r="G117" s="16"/>
      <c r="H117" s="15"/>
    </row>
    <row r="118" spans="1:8" ht="24.95" customHeight="1" x14ac:dyDescent="0.3">
      <c r="A118" s="19"/>
      <c r="B118" s="18"/>
      <c r="C118" s="18"/>
      <c r="D118" s="16"/>
      <c r="E118" s="16"/>
      <c r="F118" s="16"/>
      <c r="G118" s="16"/>
      <c r="H118" s="15"/>
    </row>
    <row r="119" spans="1:8" ht="24.95" customHeight="1" x14ac:dyDescent="0.3">
      <c r="A119" s="19"/>
      <c r="B119" s="18"/>
      <c r="C119" s="18"/>
      <c r="D119" s="16"/>
      <c r="E119" s="16"/>
      <c r="F119" s="16"/>
      <c r="G119" s="16"/>
      <c r="H119" s="15"/>
    </row>
    <row r="120" spans="1:8" ht="24.95" customHeight="1" x14ac:dyDescent="0.3">
      <c r="A120" s="19"/>
      <c r="B120" s="18"/>
      <c r="C120" s="18"/>
      <c r="D120" s="16"/>
      <c r="E120" s="16"/>
      <c r="F120" s="16"/>
      <c r="G120" s="16"/>
      <c r="H120" s="15"/>
    </row>
    <row r="121" spans="1:8" ht="24.95" customHeight="1" x14ac:dyDescent="0.3">
      <c r="A121" s="19"/>
      <c r="B121" s="18"/>
      <c r="C121" s="18"/>
      <c r="D121" s="16"/>
      <c r="E121" s="16"/>
      <c r="F121" s="16"/>
      <c r="G121" s="16"/>
      <c r="H121" s="15"/>
    </row>
    <row r="122" spans="1:8" ht="24.95" customHeight="1" x14ac:dyDescent="0.3">
      <c r="A122" s="19"/>
      <c r="B122" s="18"/>
      <c r="C122" s="17"/>
      <c r="D122" s="16"/>
      <c r="E122" s="16"/>
      <c r="F122" s="16"/>
      <c r="G122" s="16"/>
      <c r="H122" s="15"/>
    </row>
    <row r="123" spans="1:8" ht="24.95" customHeight="1" x14ac:dyDescent="0.3">
      <c r="A123" s="19"/>
      <c r="B123" s="18"/>
      <c r="C123" s="17"/>
      <c r="D123" s="16"/>
      <c r="E123" s="16"/>
      <c r="F123" s="16"/>
      <c r="G123" s="16"/>
      <c r="H123" s="15"/>
    </row>
    <row r="124" spans="1:8" ht="24.95" customHeight="1" x14ac:dyDescent="0.3">
      <c r="A124" s="19"/>
      <c r="B124" s="18"/>
      <c r="C124" s="17"/>
      <c r="D124" s="16"/>
      <c r="E124" s="16"/>
      <c r="F124" s="16"/>
      <c r="G124" s="16"/>
      <c r="H124" s="15"/>
    </row>
    <row r="125" spans="1:8" ht="24.95" customHeight="1" x14ac:dyDescent="0.3">
      <c r="A125" s="19"/>
      <c r="B125" s="18"/>
      <c r="C125" s="17"/>
      <c r="D125" s="16"/>
      <c r="E125" s="16"/>
      <c r="F125" s="16"/>
      <c r="G125" s="22"/>
      <c r="H125" s="15"/>
    </row>
    <row r="126" spans="1:8" ht="24.95" customHeight="1" x14ac:dyDescent="0.3">
      <c r="A126" s="19"/>
      <c r="B126" s="18"/>
      <c r="C126" s="18"/>
      <c r="D126" s="16"/>
      <c r="E126" s="16"/>
      <c r="F126" s="16"/>
      <c r="G126" s="16"/>
      <c r="H126" s="15"/>
    </row>
    <row r="127" spans="1:8" ht="24.95" customHeight="1" x14ac:dyDescent="0.3">
      <c r="A127" s="19"/>
      <c r="B127" s="18"/>
      <c r="C127" s="17"/>
      <c r="D127" s="16"/>
      <c r="E127" s="16"/>
      <c r="F127" s="16"/>
      <c r="G127" s="16"/>
      <c r="H127" s="15"/>
    </row>
    <row r="128" spans="1:8" ht="24.95" customHeight="1" x14ac:dyDescent="0.3">
      <c r="A128" s="19"/>
      <c r="B128" s="18"/>
      <c r="C128" s="17"/>
      <c r="D128" s="16"/>
      <c r="E128" s="16"/>
      <c r="F128" s="16"/>
      <c r="G128" s="16"/>
      <c r="H128" s="15"/>
    </row>
    <row r="129" spans="1:8" ht="24.95" customHeight="1" x14ac:dyDescent="0.3">
      <c r="A129" s="19"/>
      <c r="B129" s="18"/>
      <c r="C129" s="27"/>
      <c r="D129" s="16"/>
      <c r="E129" s="16"/>
      <c r="F129" s="16"/>
      <c r="G129" s="16"/>
      <c r="H129" s="15"/>
    </row>
    <row r="130" spans="1:8" ht="24.95" customHeight="1" x14ac:dyDescent="0.3">
      <c r="A130" s="19"/>
      <c r="B130" s="18"/>
      <c r="C130" s="17"/>
      <c r="D130" s="16"/>
      <c r="E130" s="16"/>
      <c r="F130" s="16"/>
      <c r="G130" s="16"/>
      <c r="H130" s="15"/>
    </row>
    <row r="131" spans="1:8" ht="24.95" customHeight="1" x14ac:dyDescent="0.3">
      <c r="A131" s="19"/>
      <c r="B131" s="18"/>
      <c r="C131" s="18"/>
      <c r="D131" s="16"/>
      <c r="E131" s="16"/>
      <c r="F131" s="16"/>
      <c r="G131" s="22"/>
      <c r="H131" s="15"/>
    </row>
    <row r="132" spans="1:8" ht="24.95" customHeight="1" x14ac:dyDescent="0.3">
      <c r="A132" s="19"/>
      <c r="B132" s="18"/>
      <c r="C132" s="17"/>
      <c r="D132" s="16"/>
      <c r="E132" s="16"/>
      <c r="F132" s="16"/>
      <c r="G132" s="16"/>
      <c r="H132" s="15"/>
    </row>
    <row r="133" spans="1:8" ht="24.95" customHeight="1" x14ac:dyDescent="0.3">
      <c r="A133" s="19"/>
      <c r="B133" s="18"/>
      <c r="C133" s="17"/>
      <c r="D133" s="16"/>
      <c r="E133" s="16"/>
      <c r="F133" s="16"/>
      <c r="G133" s="16"/>
      <c r="H133" s="15"/>
    </row>
    <row r="134" spans="1:8" ht="24.95" customHeight="1" x14ac:dyDescent="0.3">
      <c r="A134" s="19"/>
      <c r="B134" s="18"/>
      <c r="C134" s="17"/>
      <c r="D134" s="16"/>
      <c r="E134" s="16"/>
      <c r="F134" s="16"/>
      <c r="G134" s="16"/>
      <c r="H134" s="15"/>
    </row>
    <row r="135" spans="1:8" ht="24.95" customHeight="1" x14ac:dyDescent="0.3">
      <c r="A135" s="19"/>
      <c r="B135" s="18"/>
      <c r="C135" s="17"/>
      <c r="D135" s="16"/>
      <c r="E135" s="16"/>
      <c r="F135" s="16"/>
      <c r="G135" s="16"/>
      <c r="H135" s="15"/>
    </row>
    <row r="136" spans="1:8" ht="24.95" customHeight="1" x14ac:dyDescent="0.3">
      <c r="A136" s="19"/>
      <c r="B136" s="18"/>
      <c r="C136" s="17"/>
      <c r="D136" s="16"/>
      <c r="E136" s="16"/>
      <c r="F136" s="16"/>
      <c r="G136" s="16"/>
      <c r="H136" s="15"/>
    </row>
    <row r="137" spans="1:8" ht="24.95" customHeight="1" x14ac:dyDescent="0.3">
      <c r="A137" s="19"/>
      <c r="B137" s="18"/>
      <c r="C137" s="18"/>
      <c r="D137" s="16"/>
      <c r="E137" s="16"/>
      <c r="F137" s="16"/>
      <c r="G137" s="16"/>
      <c r="H137" s="15"/>
    </row>
    <row r="138" spans="1:8" ht="24.95" customHeight="1" x14ac:dyDescent="0.3">
      <c r="A138" s="19"/>
      <c r="B138" s="18"/>
      <c r="C138" s="21"/>
      <c r="D138" s="16"/>
      <c r="E138" s="16"/>
      <c r="F138" s="16"/>
      <c r="G138" s="16"/>
      <c r="H138" s="15"/>
    </row>
    <row r="139" spans="1:8" ht="24.95" customHeight="1" x14ac:dyDescent="0.3">
      <c r="A139" s="19"/>
      <c r="B139" s="18"/>
      <c r="C139" s="18"/>
      <c r="D139" s="16"/>
      <c r="E139" s="16"/>
      <c r="F139" s="16"/>
      <c r="G139" s="16"/>
      <c r="H139" s="15"/>
    </row>
    <row r="140" spans="1:8" ht="24.95" customHeight="1" x14ac:dyDescent="0.3">
      <c r="A140" s="19"/>
      <c r="B140" s="18"/>
      <c r="C140" s="18"/>
      <c r="D140" s="16"/>
      <c r="E140" s="16"/>
      <c r="F140" s="16"/>
      <c r="G140" s="16"/>
      <c r="H140" s="15"/>
    </row>
    <row r="141" spans="1:8" ht="24.95" customHeight="1" x14ac:dyDescent="0.3">
      <c r="A141" s="19"/>
      <c r="B141" s="18"/>
      <c r="C141" s="17"/>
      <c r="D141" s="16"/>
      <c r="E141" s="16"/>
      <c r="F141" s="16"/>
      <c r="G141" s="16"/>
      <c r="H141" s="15"/>
    </row>
    <row r="142" spans="1:8" ht="24.95" customHeight="1" x14ac:dyDescent="0.3">
      <c r="A142" s="19"/>
      <c r="B142" s="18"/>
      <c r="C142" s="17"/>
      <c r="D142" s="16"/>
      <c r="E142" s="16"/>
      <c r="F142" s="16"/>
      <c r="G142" s="16"/>
      <c r="H142" s="15"/>
    </row>
    <row r="143" spans="1:8" ht="24.95" customHeight="1" x14ac:dyDescent="0.3">
      <c r="A143" s="19"/>
      <c r="B143" s="18"/>
      <c r="C143" s="17"/>
      <c r="D143" s="16"/>
      <c r="E143" s="16"/>
      <c r="F143" s="16"/>
      <c r="G143" s="16"/>
      <c r="H143" s="15"/>
    </row>
    <row r="144" spans="1:8" ht="24.95" customHeight="1" x14ac:dyDescent="0.3">
      <c r="A144" s="19"/>
      <c r="B144" s="18"/>
      <c r="C144" s="17"/>
      <c r="D144" s="16"/>
      <c r="E144" s="16"/>
      <c r="F144" s="16"/>
      <c r="G144" s="16"/>
      <c r="H144" s="15"/>
    </row>
    <row r="145" spans="1:8" ht="24.95" customHeight="1" x14ac:dyDescent="0.3">
      <c r="A145" s="19"/>
      <c r="B145" s="18"/>
      <c r="C145" s="21"/>
      <c r="D145" s="16"/>
      <c r="E145" s="16"/>
      <c r="F145" s="16"/>
      <c r="G145" s="16"/>
      <c r="H145" s="15"/>
    </row>
    <row r="146" spans="1:8" ht="24.95" customHeight="1" x14ac:dyDescent="0.3">
      <c r="A146" s="19"/>
      <c r="B146" s="18"/>
      <c r="C146" s="17"/>
      <c r="D146" s="16"/>
      <c r="E146" s="16"/>
      <c r="F146" s="16"/>
      <c r="G146" s="16"/>
      <c r="H146" s="15"/>
    </row>
    <row r="147" spans="1:8" ht="24.95" customHeight="1" x14ac:dyDescent="0.3">
      <c r="A147" s="19"/>
      <c r="B147" s="18"/>
      <c r="C147" s="18"/>
      <c r="D147" s="16"/>
      <c r="E147" s="16"/>
      <c r="F147" s="16"/>
      <c r="G147" s="16"/>
      <c r="H147" s="15"/>
    </row>
    <row r="148" spans="1:8" ht="24.95" customHeight="1" x14ac:dyDescent="0.3">
      <c r="A148" s="19"/>
      <c r="B148" s="18"/>
      <c r="C148" s="17"/>
      <c r="D148" s="16"/>
      <c r="E148" s="16"/>
      <c r="F148" s="16"/>
      <c r="G148" s="16"/>
      <c r="H148" s="15"/>
    </row>
    <row r="149" spans="1:8" ht="24.95" customHeight="1" x14ac:dyDescent="0.3">
      <c r="A149" s="19"/>
      <c r="B149" s="18"/>
      <c r="C149" s="21"/>
      <c r="D149" s="16"/>
      <c r="E149" s="16"/>
      <c r="F149" s="16"/>
      <c r="G149" s="16"/>
      <c r="H149" s="15"/>
    </row>
    <row r="150" spans="1:8" ht="24.95" customHeight="1" x14ac:dyDescent="0.3">
      <c r="A150" s="19"/>
      <c r="B150" s="18"/>
      <c r="C150" s="18"/>
      <c r="D150" s="16"/>
      <c r="E150" s="16"/>
      <c r="F150" s="16"/>
      <c r="G150" s="16"/>
      <c r="H150" s="15"/>
    </row>
    <row r="151" spans="1:8" ht="24.95" customHeight="1" x14ac:dyDescent="0.3">
      <c r="A151" s="19"/>
      <c r="B151" s="18"/>
      <c r="C151" s="17"/>
      <c r="D151" s="16"/>
      <c r="E151" s="16"/>
      <c r="F151" s="16"/>
      <c r="G151" s="16"/>
      <c r="H151" s="15"/>
    </row>
    <row r="152" spans="1:8" ht="24.95" customHeight="1" x14ac:dyDescent="0.3">
      <c r="A152" s="19"/>
      <c r="B152" s="18"/>
      <c r="C152" s="17"/>
      <c r="D152" s="16"/>
      <c r="E152" s="16"/>
      <c r="F152" s="16"/>
      <c r="G152" s="16"/>
      <c r="H152" s="15"/>
    </row>
    <row r="153" spans="1:8" ht="24.95" customHeight="1" x14ac:dyDescent="0.3">
      <c r="A153" s="19"/>
      <c r="B153" s="18"/>
      <c r="C153" s="20"/>
      <c r="D153" s="16"/>
      <c r="E153" s="16"/>
      <c r="F153" s="16"/>
      <c r="G153" s="16"/>
      <c r="H153" s="15"/>
    </row>
    <row r="154" spans="1:8" ht="24.95" customHeight="1" x14ac:dyDescent="0.3">
      <c r="A154" s="19"/>
      <c r="B154" s="18"/>
      <c r="C154" s="17"/>
      <c r="D154" s="16"/>
      <c r="E154" s="16"/>
      <c r="F154" s="16"/>
      <c r="G154" s="16"/>
      <c r="H154" s="15"/>
    </row>
    <row r="155" spans="1:8" ht="24.95" customHeight="1" x14ac:dyDescent="0.3">
      <c r="A155" s="19"/>
      <c r="B155" s="18"/>
      <c r="C155" s="18"/>
      <c r="D155" s="16"/>
      <c r="E155" s="16"/>
      <c r="F155" s="16"/>
      <c r="G155" s="16"/>
      <c r="H155" s="15"/>
    </row>
    <row r="156" spans="1:8" ht="24.95" customHeight="1" x14ac:dyDescent="0.3">
      <c r="A156" s="19"/>
      <c r="B156" s="18"/>
      <c r="C156" s="17"/>
      <c r="D156" s="16"/>
      <c r="E156" s="16"/>
      <c r="F156" s="16"/>
      <c r="G156" s="16"/>
      <c r="H156" s="15"/>
    </row>
    <row r="157" spans="1:8" ht="24.95" customHeight="1" x14ac:dyDescent="0.3">
      <c r="A157" s="19"/>
      <c r="B157" s="18"/>
      <c r="C157" s="17"/>
      <c r="D157" s="16"/>
      <c r="E157" s="16"/>
      <c r="F157" s="16"/>
      <c r="G157" s="16"/>
      <c r="H157" s="15"/>
    </row>
    <row r="158" spans="1:8" ht="24.95" customHeight="1" x14ac:dyDescent="0.3">
      <c r="A158" s="19"/>
      <c r="B158" s="18"/>
      <c r="C158" s="18"/>
      <c r="D158" s="16"/>
      <c r="E158" s="16"/>
      <c r="F158" s="16"/>
      <c r="G158" s="16"/>
      <c r="H158" s="15"/>
    </row>
    <row r="159" spans="1:8" ht="24.95" customHeight="1" x14ac:dyDescent="0.3">
      <c r="A159" s="19"/>
      <c r="B159" s="18"/>
      <c r="C159" s="21"/>
      <c r="D159" s="16"/>
      <c r="E159" s="16"/>
      <c r="F159" s="16"/>
      <c r="G159" s="16"/>
      <c r="H159" s="15"/>
    </row>
    <row r="160" spans="1:8" ht="24.95" customHeight="1" x14ac:dyDescent="0.3">
      <c r="A160" s="19"/>
      <c r="B160" s="18"/>
      <c r="C160" s="17"/>
      <c r="D160" s="16"/>
      <c r="E160" s="16"/>
      <c r="F160" s="16"/>
      <c r="G160" s="16"/>
      <c r="H160" s="15"/>
    </row>
    <row r="161" spans="1:8" ht="24.95" customHeight="1" x14ac:dyDescent="0.3">
      <c r="A161" s="19"/>
      <c r="B161" s="18"/>
      <c r="C161" s="17"/>
      <c r="D161" s="16"/>
      <c r="E161" s="16"/>
      <c r="F161" s="16"/>
      <c r="G161" s="16"/>
      <c r="H161" s="15"/>
    </row>
    <row r="162" spans="1:8" ht="24.95" customHeight="1" x14ac:dyDescent="0.3">
      <c r="A162" s="19"/>
      <c r="B162" s="18"/>
      <c r="C162" s="17"/>
      <c r="D162" s="16"/>
      <c r="E162" s="16"/>
      <c r="F162" s="16"/>
      <c r="G162" s="16"/>
      <c r="H162" s="15"/>
    </row>
    <row r="163" spans="1:8" ht="24.95" customHeight="1" x14ac:dyDescent="0.3">
      <c r="A163" s="19"/>
      <c r="B163" s="18"/>
      <c r="C163" s="17"/>
      <c r="D163" s="16"/>
      <c r="E163" s="16"/>
      <c r="F163" s="16"/>
      <c r="G163" s="16"/>
      <c r="H163" s="15"/>
    </row>
    <row r="164" spans="1:8" ht="24.95" customHeight="1" x14ac:dyDescent="0.3">
      <c r="A164" s="19"/>
      <c r="B164" s="18"/>
      <c r="C164" s="18"/>
      <c r="D164" s="16"/>
      <c r="E164" s="16"/>
      <c r="F164" s="16"/>
      <c r="G164" s="16"/>
      <c r="H164" s="15"/>
    </row>
    <row r="165" spans="1:8" ht="24.95" customHeight="1" x14ac:dyDescent="0.3">
      <c r="A165" s="19"/>
      <c r="B165" s="18"/>
      <c r="C165" s="17"/>
      <c r="D165" s="16"/>
      <c r="E165" s="16"/>
      <c r="F165" s="16"/>
      <c r="G165" s="16"/>
      <c r="H165" s="15"/>
    </row>
    <row r="166" spans="1:8" ht="24.95" customHeight="1" x14ac:dyDescent="0.3">
      <c r="A166" s="19"/>
      <c r="B166" s="18"/>
      <c r="C166" s="20"/>
      <c r="D166" s="16"/>
      <c r="E166" s="16"/>
      <c r="F166" s="16"/>
      <c r="G166" s="16"/>
      <c r="H166" s="15"/>
    </row>
    <row r="167" spans="1:8" ht="24.95" customHeight="1" x14ac:dyDescent="0.3">
      <c r="A167" s="19"/>
      <c r="B167" s="18"/>
      <c r="C167" s="17"/>
      <c r="D167" s="16"/>
      <c r="E167" s="16"/>
      <c r="F167" s="16"/>
      <c r="G167" s="16"/>
      <c r="H167" s="15"/>
    </row>
    <row r="168" spans="1:8" ht="24.95" customHeight="1" x14ac:dyDescent="0.3">
      <c r="A168" s="19"/>
      <c r="B168" s="18"/>
      <c r="C168" s="18"/>
      <c r="D168" s="16"/>
      <c r="E168" s="16"/>
      <c r="F168" s="16"/>
      <c r="G168" s="16"/>
      <c r="H168" s="15"/>
    </row>
    <row r="169" spans="1:8" ht="24.95" customHeight="1" x14ac:dyDescent="0.3">
      <c r="A169" s="19"/>
      <c r="B169" s="18"/>
      <c r="C169" s="17"/>
      <c r="D169" s="16"/>
      <c r="E169" s="16"/>
      <c r="F169" s="16"/>
      <c r="G169" s="16"/>
      <c r="H169" s="15"/>
    </row>
    <row r="170" spans="1:8" ht="24.95" customHeight="1" x14ac:dyDescent="0.3">
      <c r="A170" s="19"/>
      <c r="B170" s="18"/>
      <c r="C170" s="18"/>
      <c r="D170" s="16"/>
      <c r="E170" s="16"/>
      <c r="F170" s="16"/>
      <c r="G170" s="16"/>
      <c r="H170" s="15"/>
    </row>
    <row r="171" spans="1:8" ht="24.95" customHeight="1" x14ac:dyDescent="0.3">
      <c r="A171" s="19"/>
      <c r="B171" s="18"/>
      <c r="C171" s="17"/>
      <c r="D171" s="16"/>
      <c r="E171" s="16"/>
      <c r="F171" s="16"/>
      <c r="G171" s="16"/>
      <c r="H171" s="15"/>
    </row>
    <row r="172" spans="1:8" ht="24.95" customHeight="1" x14ac:dyDescent="0.3">
      <c r="A172" s="19"/>
      <c r="B172" s="18"/>
      <c r="C172" s="17"/>
      <c r="D172" s="16"/>
      <c r="E172" s="16"/>
      <c r="F172" s="16"/>
      <c r="G172" s="16"/>
      <c r="H172" s="15"/>
    </row>
    <row r="173" spans="1:8" ht="24.95" customHeight="1" x14ac:dyDescent="0.3">
      <c r="A173" s="19"/>
      <c r="B173" s="18"/>
      <c r="C173" s="21"/>
      <c r="D173" s="16"/>
      <c r="E173" s="16"/>
      <c r="F173" s="16"/>
      <c r="G173" s="16"/>
      <c r="H173" s="15"/>
    </row>
    <row r="174" spans="1:8" ht="24.95" customHeight="1" x14ac:dyDescent="0.3">
      <c r="A174" s="19"/>
      <c r="B174" s="18"/>
      <c r="C174" s="17"/>
      <c r="D174" s="16"/>
      <c r="E174" s="16"/>
      <c r="F174" s="16"/>
      <c r="G174" s="16"/>
      <c r="H174" s="15"/>
    </row>
    <row r="175" spans="1:8" ht="24.95" customHeight="1" x14ac:dyDescent="0.3">
      <c r="A175" s="19"/>
      <c r="B175" s="18"/>
      <c r="C175" s="17"/>
      <c r="D175" s="16"/>
      <c r="E175" s="16"/>
      <c r="F175" s="16"/>
      <c r="G175" s="16"/>
      <c r="H175" s="15"/>
    </row>
    <row r="176" spans="1:8" ht="24.95" customHeight="1" x14ac:dyDescent="0.3">
      <c r="A176" s="19"/>
      <c r="B176" s="18"/>
      <c r="C176" s="18"/>
      <c r="D176" s="16"/>
      <c r="E176" s="16"/>
      <c r="F176" s="16"/>
      <c r="G176" s="16"/>
      <c r="H176" s="15"/>
    </row>
    <row r="177" spans="1:8" ht="24.95" customHeight="1" x14ac:dyDescent="0.3">
      <c r="A177" s="19"/>
      <c r="B177" s="18"/>
      <c r="C177" s="17"/>
      <c r="D177" s="16"/>
      <c r="E177" s="16"/>
      <c r="F177" s="16"/>
      <c r="G177" s="16"/>
      <c r="H177" s="15"/>
    </row>
    <row r="178" spans="1:8" ht="24.95" customHeight="1" x14ac:dyDescent="0.3">
      <c r="A178" s="19"/>
      <c r="B178" s="18"/>
      <c r="C178" s="17"/>
      <c r="D178" s="16"/>
      <c r="E178" s="16"/>
      <c r="F178" s="16"/>
      <c r="G178" s="16"/>
      <c r="H178" s="15"/>
    </row>
    <row r="179" spans="1:8" ht="24.95" customHeight="1" x14ac:dyDescent="0.3">
      <c r="A179" s="19"/>
      <c r="B179" s="18"/>
      <c r="C179" s="21"/>
      <c r="D179" s="16"/>
      <c r="E179" s="16"/>
      <c r="F179" s="16"/>
      <c r="G179" s="16"/>
      <c r="H179" s="15"/>
    </row>
    <row r="180" spans="1:8" ht="24.95" customHeight="1" x14ac:dyDescent="0.3">
      <c r="A180" s="19"/>
      <c r="B180" s="18"/>
      <c r="C180" s="17"/>
      <c r="D180" s="16"/>
      <c r="E180" s="16"/>
      <c r="F180" s="16"/>
      <c r="G180" s="16"/>
      <c r="H180" s="15"/>
    </row>
    <row r="181" spans="1:8" ht="24.95" customHeight="1" x14ac:dyDescent="0.3">
      <c r="A181" s="19"/>
      <c r="B181" s="18"/>
      <c r="C181" s="17"/>
      <c r="D181" s="16"/>
      <c r="E181" s="16"/>
      <c r="F181" s="16"/>
      <c r="G181" s="16"/>
      <c r="H181" s="15"/>
    </row>
    <row r="182" spans="1:8" ht="24.95" customHeight="1" x14ac:dyDescent="0.3">
      <c r="A182" s="19"/>
      <c r="B182" s="18"/>
      <c r="C182" s="17"/>
      <c r="D182" s="16"/>
      <c r="E182" s="16"/>
      <c r="F182" s="16"/>
      <c r="G182" s="16"/>
      <c r="H182" s="15"/>
    </row>
    <row r="183" spans="1:8" ht="24.95" customHeight="1" x14ac:dyDescent="0.3">
      <c r="A183" s="19"/>
      <c r="B183" s="18"/>
      <c r="C183" s="17"/>
      <c r="D183" s="16"/>
      <c r="E183" s="16"/>
      <c r="F183" s="16"/>
      <c r="G183" s="16"/>
      <c r="H183" s="15"/>
    </row>
    <row r="184" spans="1:8" ht="24.95" customHeight="1" x14ac:dyDescent="0.3">
      <c r="A184" s="19"/>
      <c r="B184" s="18"/>
      <c r="C184" s="17"/>
      <c r="D184" s="16"/>
      <c r="E184" s="16"/>
      <c r="F184" s="16"/>
      <c r="G184" s="16"/>
      <c r="H184" s="15"/>
    </row>
    <row r="185" spans="1:8" ht="24.95" customHeight="1" x14ac:dyDescent="0.3">
      <c r="A185" s="19"/>
      <c r="B185" s="18"/>
      <c r="C185" s="17"/>
      <c r="D185" s="16"/>
      <c r="E185" s="16"/>
      <c r="F185" s="16"/>
      <c r="G185" s="16"/>
      <c r="H185" s="15"/>
    </row>
    <row r="186" spans="1:8" ht="24.95" customHeight="1" x14ac:dyDescent="0.3">
      <c r="A186" s="19"/>
      <c r="B186" s="18"/>
      <c r="C186" s="17"/>
      <c r="D186" s="16"/>
      <c r="E186" s="16"/>
      <c r="F186" s="16"/>
      <c r="G186" s="16"/>
      <c r="H186" s="15"/>
    </row>
    <row r="187" spans="1:8" ht="24.95" customHeight="1" x14ac:dyDescent="0.3">
      <c r="A187" s="19"/>
      <c r="B187" s="18"/>
      <c r="C187" s="17"/>
      <c r="D187" s="16"/>
      <c r="E187" s="16"/>
      <c r="F187" s="16"/>
      <c r="G187" s="16"/>
      <c r="H187" s="15"/>
    </row>
    <row r="188" spans="1:8" ht="24.95" customHeight="1" x14ac:dyDescent="0.3">
      <c r="A188" s="19"/>
      <c r="B188" s="18"/>
      <c r="C188" s="17"/>
      <c r="D188" s="16"/>
      <c r="E188" s="16"/>
      <c r="F188" s="16"/>
      <c r="G188" s="16"/>
      <c r="H188" s="15"/>
    </row>
    <row r="189" spans="1:8" ht="24.95" customHeight="1" x14ac:dyDescent="0.3">
      <c r="A189" s="19"/>
      <c r="B189" s="18"/>
      <c r="C189" s="17"/>
      <c r="D189" s="16"/>
      <c r="E189" s="16"/>
      <c r="F189" s="16"/>
      <c r="G189" s="16"/>
      <c r="H189" s="15"/>
    </row>
    <row r="190" spans="1:8" ht="24.95" customHeight="1" x14ac:dyDescent="0.3">
      <c r="A190" s="19"/>
      <c r="B190" s="18"/>
      <c r="C190" s="17"/>
      <c r="D190" s="16"/>
      <c r="E190" s="16"/>
      <c r="F190" s="16"/>
      <c r="G190" s="16"/>
      <c r="H190" s="15"/>
    </row>
    <row r="191" spans="1:8" ht="24.95" customHeight="1" x14ac:dyDescent="0.3">
      <c r="A191" s="19"/>
      <c r="B191" s="18"/>
      <c r="C191" s="17"/>
      <c r="D191" s="16"/>
      <c r="E191" s="16"/>
      <c r="F191" s="16"/>
      <c r="G191" s="16"/>
      <c r="H191" s="15"/>
    </row>
    <row r="192" spans="1:8" ht="24.95" customHeight="1" x14ac:dyDescent="0.3">
      <c r="A192" s="19"/>
      <c r="B192" s="18"/>
      <c r="C192" s="17"/>
      <c r="D192" s="16"/>
      <c r="E192" s="16"/>
      <c r="F192" s="16"/>
      <c r="G192" s="16"/>
      <c r="H192" s="15"/>
    </row>
    <row r="193" spans="1:8" ht="24.95" customHeight="1" x14ac:dyDescent="0.3">
      <c r="A193" s="19"/>
      <c r="B193" s="18"/>
      <c r="C193" s="18"/>
      <c r="D193" s="16"/>
      <c r="E193" s="16"/>
      <c r="F193" s="16"/>
      <c r="G193" s="16"/>
      <c r="H193" s="15"/>
    </row>
    <row r="194" spans="1:8" ht="24.95" customHeight="1" x14ac:dyDescent="0.3">
      <c r="A194" s="19"/>
      <c r="B194" s="18"/>
      <c r="C194" s="17"/>
      <c r="D194" s="16"/>
      <c r="E194" s="16"/>
      <c r="F194" s="16"/>
      <c r="G194" s="16"/>
      <c r="H194" s="15"/>
    </row>
    <row r="195" spans="1:8" ht="24.95" customHeight="1" x14ac:dyDescent="0.3">
      <c r="A195" s="19"/>
      <c r="B195" s="18"/>
      <c r="C195" s="18"/>
      <c r="D195" s="16"/>
      <c r="E195" s="16"/>
      <c r="F195" s="16"/>
      <c r="G195" s="16"/>
      <c r="H195" s="15"/>
    </row>
    <row r="196" spans="1:8" ht="24.95" customHeight="1" x14ac:dyDescent="0.3">
      <c r="A196" s="19"/>
      <c r="B196" s="18"/>
      <c r="C196" s="17"/>
      <c r="D196" s="16"/>
      <c r="E196" s="16"/>
      <c r="F196" s="16"/>
      <c r="G196" s="16"/>
      <c r="H196" s="15"/>
    </row>
    <row r="197" spans="1:8" ht="24.95" customHeight="1" x14ac:dyDescent="0.3">
      <c r="A197" s="19"/>
      <c r="B197" s="18"/>
      <c r="C197" s="17"/>
      <c r="D197" s="16"/>
      <c r="E197" s="16"/>
      <c r="F197" s="16"/>
      <c r="G197" s="16"/>
      <c r="H197" s="15"/>
    </row>
    <row r="198" spans="1:8" ht="24.95" customHeight="1" x14ac:dyDescent="0.3">
      <c r="A198" s="19"/>
      <c r="B198" s="18"/>
      <c r="C198" s="17"/>
      <c r="D198" s="16"/>
      <c r="E198" s="16"/>
      <c r="F198" s="16"/>
      <c r="G198" s="26"/>
      <c r="H198" s="15"/>
    </row>
    <row r="199" spans="1:8" ht="24.95" customHeight="1" x14ac:dyDescent="0.3">
      <c r="A199" s="19"/>
      <c r="B199" s="18"/>
      <c r="C199" s="18"/>
      <c r="D199" s="16"/>
      <c r="E199" s="16"/>
      <c r="F199" s="16"/>
      <c r="G199" s="16"/>
      <c r="H199" s="15"/>
    </row>
    <row r="200" spans="1:8" ht="24.95" customHeight="1" x14ac:dyDescent="0.3">
      <c r="A200" s="19"/>
      <c r="B200" s="18"/>
      <c r="C200" s="17"/>
      <c r="D200" s="16"/>
      <c r="E200" s="16"/>
      <c r="F200" s="16"/>
      <c r="G200" s="16"/>
      <c r="H200" s="15"/>
    </row>
    <row r="201" spans="1:8" ht="24.95" customHeight="1" x14ac:dyDescent="0.3">
      <c r="A201" s="19"/>
      <c r="B201" s="18"/>
      <c r="C201" s="17"/>
      <c r="D201" s="16"/>
      <c r="E201" s="16"/>
      <c r="F201" s="16"/>
      <c r="G201" s="16"/>
      <c r="H201" s="15"/>
    </row>
    <row r="202" spans="1:8" ht="24.95" customHeight="1" x14ac:dyDescent="0.3">
      <c r="A202" s="19"/>
      <c r="B202" s="18"/>
      <c r="C202" s="18"/>
      <c r="D202" s="16"/>
      <c r="E202" s="16"/>
      <c r="F202" s="16"/>
      <c r="G202" s="16"/>
      <c r="H202" s="15"/>
    </row>
    <row r="203" spans="1:8" ht="24.95" customHeight="1" x14ac:dyDescent="0.3">
      <c r="A203" s="19"/>
      <c r="B203" s="18"/>
      <c r="C203" s="18"/>
      <c r="D203" s="16"/>
      <c r="E203" s="16"/>
      <c r="F203" s="16"/>
      <c r="G203" s="16"/>
      <c r="H203" s="15"/>
    </row>
    <row r="204" spans="1:8" ht="24.95" customHeight="1" x14ac:dyDescent="0.3">
      <c r="A204" s="19"/>
      <c r="B204" s="18"/>
      <c r="C204" s="17"/>
      <c r="D204" s="16"/>
      <c r="E204" s="16"/>
      <c r="F204" s="16"/>
      <c r="G204" s="16"/>
      <c r="H204" s="15"/>
    </row>
    <row r="205" spans="1:8" ht="24.95" customHeight="1" x14ac:dyDescent="0.3">
      <c r="A205" s="19"/>
      <c r="B205" s="18"/>
      <c r="C205" s="17"/>
      <c r="D205" s="16"/>
      <c r="E205" s="16"/>
      <c r="F205" s="16"/>
      <c r="G205" s="16"/>
      <c r="H205" s="15"/>
    </row>
    <row r="206" spans="1:8" ht="24.95" customHeight="1" x14ac:dyDescent="0.3">
      <c r="A206" s="19"/>
      <c r="B206" s="18"/>
      <c r="C206" s="17"/>
      <c r="D206" s="16"/>
      <c r="E206" s="16"/>
      <c r="F206" s="16"/>
      <c r="G206" s="16"/>
      <c r="H206" s="15"/>
    </row>
    <row r="207" spans="1:8" ht="24.95" customHeight="1" x14ac:dyDescent="0.3">
      <c r="A207" s="19"/>
      <c r="B207" s="18"/>
      <c r="C207" s="17"/>
      <c r="D207" s="16"/>
      <c r="E207" s="16"/>
      <c r="F207" s="16"/>
      <c r="G207" s="16"/>
      <c r="H207" s="15"/>
    </row>
    <row r="208" spans="1:8" ht="24.95" customHeight="1" x14ac:dyDescent="0.3">
      <c r="A208" s="19"/>
      <c r="B208" s="18"/>
      <c r="C208" s="17"/>
      <c r="D208" s="16"/>
      <c r="E208" s="16"/>
      <c r="F208" s="16"/>
      <c r="G208" s="16"/>
      <c r="H208" s="15"/>
    </row>
    <row r="209" spans="1:8" ht="24.95" customHeight="1" x14ac:dyDescent="0.3">
      <c r="A209" s="19"/>
      <c r="B209" s="18"/>
      <c r="C209" s="18"/>
      <c r="D209" s="16"/>
      <c r="E209" s="16"/>
      <c r="F209" s="16"/>
      <c r="G209" s="16"/>
      <c r="H209" s="15"/>
    </row>
    <row r="210" spans="1:8" ht="24.95" customHeight="1" x14ac:dyDescent="0.3">
      <c r="A210" s="19"/>
      <c r="B210" s="18"/>
      <c r="C210" s="18"/>
      <c r="D210" s="16"/>
      <c r="E210" s="16"/>
      <c r="F210" s="16"/>
      <c r="G210" s="16"/>
      <c r="H210" s="15"/>
    </row>
    <row r="211" spans="1:8" ht="24.95" customHeight="1" x14ac:dyDescent="0.3">
      <c r="A211" s="19"/>
      <c r="B211" s="18"/>
      <c r="C211" s="17"/>
      <c r="D211" s="16"/>
      <c r="E211" s="16"/>
      <c r="F211" s="16"/>
      <c r="G211" s="16"/>
      <c r="H211" s="15"/>
    </row>
    <row r="212" spans="1:8" ht="24.95" customHeight="1" x14ac:dyDescent="0.3">
      <c r="A212" s="19"/>
      <c r="B212" s="18"/>
      <c r="C212" s="17"/>
      <c r="D212" s="16"/>
      <c r="E212" s="16"/>
      <c r="F212" s="16"/>
      <c r="G212" s="16"/>
      <c r="H212" s="15"/>
    </row>
    <row r="213" spans="1:8" ht="24.95" customHeight="1" x14ac:dyDescent="0.3">
      <c r="A213" s="19"/>
      <c r="B213" s="18"/>
      <c r="C213" s="21"/>
      <c r="D213" s="16"/>
      <c r="E213" s="16"/>
      <c r="F213" s="16"/>
      <c r="G213" s="16"/>
      <c r="H213" s="15"/>
    </row>
    <row r="214" spans="1:8" ht="24.95" customHeight="1" x14ac:dyDescent="0.3">
      <c r="A214" s="19"/>
      <c r="B214" s="18"/>
      <c r="C214" s="17"/>
      <c r="D214" s="16"/>
      <c r="E214" s="16"/>
      <c r="F214" s="16"/>
      <c r="G214" s="16"/>
      <c r="H214" s="15"/>
    </row>
    <row r="215" spans="1:8" ht="24.95" customHeight="1" x14ac:dyDescent="0.3">
      <c r="A215" s="19"/>
      <c r="B215" s="18"/>
      <c r="C215" s="17"/>
      <c r="D215" s="16"/>
      <c r="E215" s="16"/>
      <c r="F215" s="16"/>
      <c r="G215" s="16"/>
      <c r="H215" s="15"/>
    </row>
    <row r="216" spans="1:8" ht="24.95" customHeight="1" x14ac:dyDescent="0.3">
      <c r="A216" s="19"/>
      <c r="B216" s="18"/>
      <c r="C216" s="18"/>
      <c r="D216" s="16"/>
      <c r="E216" s="16"/>
      <c r="F216" s="16"/>
      <c r="G216" s="16"/>
      <c r="H216" s="15"/>
    </row>
    <row r="217" spans="1:8" ht="24.95" customHeight="1" x14ac:dyDescent="0.3">
      <c r="A217" s="19"/>
      <c r="B217" s="18"/>
      <c r="C217" s="17"/>
      <c r="D217" s="16"/>
      <c r="E217" s="16"/>
      <c r="F217" s="16"/>
      <c r="G217" s="16"/>
      <c r="H217" s="15"/>
    </row>
    <row r="218" spans="1:8" ht="24.95" customHeight="1" x14ac:dyDescent="0.3">
      <c r="A218" s="19"/>
      <c r="B218" s="18"/>
      <c r="C218" s="18"/>
      <c r="D218" s="16"/>
      <c r="E218" s="16"/>
      <c r="F218" s="16"/>
      <c r="G218" s="16"/>
      <c r="H218" s="15"/>
    </row>
    <row r="219" spans="1:8" ht="24.95" customHeight="1" x14ac:dyDescent="0.3">
      <c r="A219" s="19"/>
      <c r="B219" s="18"/>
      <c r="C219" s="17"/>
      <c r="D219" s="16"/>
      <c r="E219" s="16"/>
      <c r="F219" s="16"/>
      <c r="G219" s="16"/>
      <c r="H219" s="15"/>
    </row>
    <row r="220" spans="1:8" ht="24.95" customHeight="1" x14ac:dyDescent="0.3">
      <c r="A220" s="19"/>
      <c r="B220" s="18"/>
      <c r="C220" s="18"/>
      <c r="D220" s="16"/>
      <c r="E220" s="16"/>
      <c r="F220" s="16"/>
      <c r="G220" s="16"/>
      <c r="H220" s="15"/>
    </row>
    <row r="221" spans="1:8" ht="24.95" customHeight="1" x14ac:dyDescent="0.3">
      <c r="A221" s="19"/>
      <c r="B221" s="18"/>
      <c r="C221" s="17"/>
      <c r="D221" s="16"/>
      <c r="E221" s="16"/>
      <c r="F221" s="16"/>
      <c r="G221" s="16"/>
      <c r="H221" s="15"/>
    </row>
    <row r="222" spans="1:8" ht="24.95" customHeight="1" x14ac:dyDescent="0.3">
      <c r="A222" s="19"/>
      <c r="B222" s="18"/>
      <c r="C222" s="17"/>
      <c r="D222" s="16"/>
      <c r="E222" s="16"/>
      <c r="F222" s="16"/>
      <c r="G222" s="16"/>
      <c r="H222" s="15"/>
    </row>
    <row r="223" spans="1:8" ht="24.95" customHeight="1" x14ac:dyDescent="0.3">
      <c r="A223" s="19"/>
      <c r="B223" s="18"/>
      <c r="C223" s="17"/>
      <c r="D223" s="16"/>
      <c r="E223" s="16"/>
      <c r="F223" s="16"/>
      <c r="G223" s="16"/>
      <c r="H223" s="15"/>
    </row>
    <row r="224" spans="1:8" ht="24.95" customHeight="1" x14ac:dyDescent="0.3">
      <c r="A224" s="19"/>
      <c r="B224" s="18"/>
      <c r="C224" s="17"/>
      <c r="D224" s="16"/>
      <c r="E224" s="16"/>
      <c r="F224" s="16"/>
      <c r="G224" s="16"/>
      <c r="H224" s="15"/>
    </row>
    <row r="225" spans="1:8" ht="24.95" customHeight="1" x14ac:dyDescent="0.3">
      <c r="A225" s="19"/>
      <c r="B225" s="18"/>
      <c r="C225" s="20"/>
      <c r="D225" s="16"/>
      <c r="E225" s="16"/>
      <c r="F225" s="16"/>
      <c r="G225" s="16"/>
      <c r="H225" s="15"/>
    </row>
    <row r="226" spans="1:8" ht="24.95" customHeight="1" x14ac:dyDescent="0.3">
      <c r="A226" s="19"/>
      <c r="B226" s="18"/>
      <c r="C226" s="20"/>
      <c r="D226" s="16"/>
      <c r="E226" s="16"/>
      <c r="F226" s="16"/>
      <c r="G226" s="16"/>
      <c r="H226" s="15"/>
    </row>
    <row r="227" spans="1:8" ht="24.95" customHeight="1" x14ac:dyDescent="0.3">
      <c r="A227" s="19"/>
      <c r="B227" s="18"/>
      <c r="C227" s="17"/>
      <c r="D227" s="16"/>
      <c r="E227" s="16"/>
      <c r="F227" s="16"/>
      <c r="G227" s="16"/>
      <c r="H227" s="15"/>
    </row>
    <row r="228" spans="1:8" ht="24.95" customHeight="1" x14ac:dyDescent="0.3">
      <c r="A228" s="19"/>
      <c r="B228" s="18"/>
      <c r="C228" s="21"/>
      <c r="D228" s="16"/>
      <c r="E228" s="16"/>
      <c r="F228" s="16"/>
      <c r="G228" s="16"/>
      <c r="H228" s="15"/>
    </row>
    <row r="229" spans="1:8" ht="24.95" customHeight="1" x14ac:dyDescent="0.3">
      <c r="A229" s="19"/>
      <c r="B229" s="18"/>
      <c r="C229" s="18"/>
      <c r="D229" s="16"/>
      <c r="E229" s="16"/>
      <c r="F229" s="16"/>
      <c r="G229" s="16"/>
      <c r="H229" s="15"/>
    </row>
    <row r="230" spans="1:8" ht="24.95" customHeight="1" x14ac:dyDescent="0.3">
      <c r="A230" s="19"/>
      <c r="B230" s="18"/>
      <c r="C230" s="17"/>
      <c r="D230" s="16"/>
      <c r="E230" s="16"/>
      <c r="F230" s="16"/>
      <c r="G230" s="16"/>
      <c r="H230" s="15"/>
    </row>
    <row r="231" spans="1:8" ht="24.95" customHeight="1" x14ac:dyDescent="0.3">
      <c r="A231" s="19"/>
      <c r="B231" s="18"/>
      <c r="C231" s="17"/>
      <c r="D231" s="16"/>
      <c r="E231" s="16"/>
      <c r="F231" s="16"/>
      <c r="G231" s="16"/>
      <c r="H231" s="15"/>
    </row>
    <row r="232" spans="1:8" ht="24.95" customHeight="1" x14ac:dyDescent="0.3">
      <c r="A232" s="19"/>
      <c r="B232" s="18"/>
      <c r="C232" s="17"/>
      <c r="D232" s="16"/>
      <c r="E232" s="16"/>
      <c r="F232" s="16"/>
      <c r="G232" s="16"/>
      <c r="H232" s="15"/>
    </row>
    <row r="233" spans="1:8" ht="24.95" customHeight="1" x14ac:dyDescent="0.3">
      <c r="A233" s="19"/>
      <c r="B233" s="18"/>
      <c r="C233" s="18"/>
      <c r="D233" s="16"/>
      <c r="E233" s="16"/>
      <c r="F233" s="16"/>
      <c r="G233" s="16"/>
      <c r="H233" s="15"/>
    </row>
    <row r="234" spans="1:8" ht="24.95" customHeight="1" x14ac:dyDescent="0.3">
      <c r="A234" s="19"/>
      <c r="B234" s="18"/>
      <c r="C234" s="18"/>
      <c r="D234" s="16"/>
      <c r="E234" s="16"/>
      <c r="F234" s="16"/>
      <c r="G234" s="16"/>
      <c r="H234" s="15"/>
    </row>
    <row r="235" spans="1:8" ht="24.95" customHeight="1" x14ac:dyDescent="0.3">
      <c r="A235" s="19"/>
      <c r="B235" s="18"/>
      <c r="C235" s="17"/>
      <c r="D235" s="16"/>
      <c r="E235" s="16"/>
      <c r="F235" s="16"/>
      <c r="G235" s="16"/>
      <c r="H235" s="15"/>
    </row>
    <row r="236" spans="1:8" ht="24.95" customHeight="1" x14ac:dyDescent="0.3">
      <c r="A236" s="19"/>
      <c r="B236" s="18"/>
      <c r="C236" s="17"/>
      <c r="D236" s="16"/>
      <c r="E236" s="16"/>
      <c r="F236" s="16"/>
      <c r="G236" s="16"/>
      <c r="H236" s="15"/>
    </row>
    <row r="237" spans="1:8" ht="24.95" customHeight="1" x14ac:dyDescent="0.3">
      <c r="A237" s="19"/>
      <c r="B237" s="18"/>
      <c r="C237" s="17"/>
      <c r="D237" s="16"/>
      <c r="E237" s="16"/>
      <c r="F237" s="16"/>
      <c r="G237" s="16"/>
      <c r="H237" s="15"/>
    </row>
    <row r="238" spans="1:8" ht="24.95" customHeight="1" x14ac:dyDescent="0.3">
      <c r="A238" s="19"/>
      <c r="B238" s="18"/>
      <c r="C238" s="18"/>
      <c r="D238" s="16"/>
      <c r="E238" s="16"/>
      <c r="F238" s="16"/>
      <c r="G238" s="16"/>
      <c r="H238" s="15"/>
    </row>
    <row r="239" spans="1:8" ht="24.95" customHeight="1" x14ac:dyDescent="0.3">
      <c r="A239" s="19"/>
      <c r="B239" s="18"/>
      <c r="C239" s="17"/>
      <c r="D239" s="16"/>
      <c r="E239" s="16"/>
      <c r="F239" s="16"/>
      <c r="G239" s="16"/>
      <c r="H239" s="15"/>
    </row>
    <row r="240" spans="1:8" ht="24.95" customHeight="1" x14ac:dyDescent="0.3">
      <c r="A240" s="19"/>
      <c r="B240" s="18"/>
      <c r="C240" s="17"/>
      <c r="D240" s="16"/>
      <c r="E240" s="16"/>
      <c r="F240" s="16"/>
      <c r="G240" s="26"/>
      <c r="H240" s="15"/>
    </row>
    <row r="241" spans="1:8" ht="24.95" customHeight="1" x14ac:dyDescent="0.3">
      <c r="A241" s="19"/>
      <c r="B241" s="18"/>
      <c r="C241" s="17"/>
      <c r="D241" s="16"/>
      <c r="E241" s="16"/>
      <c r="F241" s="16"/>
      <c r="G241" s="16"/>
      <c r="H241" s="15"/>
    </row>
    <row r="242" spans="1:8" ht="24.95" customHeight="1" x14ac:dyDescent="0.3">
      <c r="A242" s="19"/>
      <c r="B242" s="18"/>
      <c r="C242" s="17"/>
      <c r="D242" s="16"/>
      <c r="E242" s="16"/>
      <c r="F242" s="16"/>
      <c r="G242" s="16"/>
      <c r="H242" s="15"/>
    </row>
    <row r="243" spans="1:8" ht="24.95" customHeight="1" x14ac:dyDescent="0.3">
      <c r="A243" s="19"/>
      <c r="B243" s="18"/>
      <c r="C243" s="18"/>
      <c r="D243" s="16"/>
      <c r="E243" s="16"/>
      <c r="F243" s="16"/>
      <c r="G243" s="16"/>
      <c r="H243" s="15"/>
    </row>
    <row r="244" spans="1:8" ht="24.95" customHeight="1" x14ac:dyDescent="0.3">
      <c r="A244" s="19"/>
      <c r="B244" s="18"/>
      <c r="C244" s="18"/>
      <c r="D244" s="16"/>
      <c r="E244" s="16"/>
      <c r="F244" s="16"/>
      <c r="G244" s="16"/>
      <c r="H244" s="15"/>
    </row>
    <row r="245" spans="1:8" ht="24.95" customHeight="1" x14ac:dyDescent="0.3">
      <c r="A245" s="19"/>
      <c r="B245" s="18"/>
      <c r="C245" s="17"/>
      <c r="D245" s="16"/>
      <c r="E245" s="16"/>
      <c r="F245" s="16"/>
      <c r="G245" s="16"/>
      <c r="H245" s="15"/>
    </row>
    <row r="246" spans="1:8" ht="24.95" customHeight="1" x14ac:dyDescent="0.3">
      <c r="A246" s="19"/>
      <c r="B246" s="18"/>
      <c r="C246" s="18"/>
      <c r="D246" s="16"/>
      <c r="E246" s="16"/>
      <c r="F246" s="16"/>
      <c r="G246" s="16"/>
      <c r="H246" s="15"/>
    </row>
    <row r="247" spans="1:8" ht="24.95" customHeight="1" x14ac:dyDescent="0.3">
      <c r="A247" s="19"/>
      <c r="B247" s="18"/>
      <c r="C247" s="17"/>
      <c r="D247" s="16"/>
      <c r="E247" s="16"/>
      <c r="F247" s="16"/>
      <c r="G247" s="16"/>
      <c r="H247" s="15"/>
    </row>
    <row r="248" spans="1:8" ht="24.95" customHeight="1" x14ac:dyDescent="0.3">
      <c r="A248" s="19"/>
      <c r="B248" s="18"/>
      <c r="C248" s="18"/>
      <c r="D248" s="16"/>
      <c r="E248" s="16"/>
      <c r="F248" s="16"/>
      <c r="G248" s="16"/>
      <c r="H248" s="15"/>
    </row>
    <row r="249" spans="1:8" ht="24.95" customHeight="1" x14ac:dyDescent="0.3">
      <c r="A249" s="19"/>
      <c r="B249" s="18"/>
      <c r="C249" s="17"/>
      <c r="D249" s="16"/>
      <c r="E249" s="16"/>
      <c r="F249" s="16"/>
      <c r="G249" s="16"/>
      <c r="H249" s="15"/>
    </row>
    <row r="250" spans="1:8" ht="24.95" customHeight="1" x14ac:dyDescent="0.3">
      <c r="A250" s="19"/>
      <c r="B250" s="18"/>
      <c r="C250" s="18"/>
      <c r="D250" s="16"/>
      <c r="E250" s="16"/>
      <c r="F250" s="16"/>
      <c r="G250" s="16"/>
      <c r="H250" s="15"/>
    </row>
    <row r="251" spans="1:8" ht="24.95" customHeight="1" x14ac:dyDescent="0.3">
      <c r="A251" s="19"/>
      <c r="B251" s="18"/>
      <c r="C251" s="18"/>
      <c r="D251" s="16"/>
      <c r="E251" s="16"/>
      <c r="F251" s="16"/>
      <c r="G251" s="16"/>
      <c r="H251" s="15"/>
    </row>
    <row r="252" spans="1:8" ht="24.95" customHeight="1" x14ac:dyDescent="0.3">
      <c r="A252" s="19"/>
      <c r="B252" s="18"/>
      <c r="C252" s="21"/>
      <c r="D252" s="16"/>
      <c r="E252" s="16"/>
      <c r="F252" s="16"/>
      <c r="G252" s="16"/>
      <c r="H252" s="15"/>
    </row>
    <row r="253" spans="1:8" ht="24.95" customHeight="1" x14ac:dyDescent="0.3">
      <c r="A253" s="19"/>
      <c r="B253" s="18"/>
      <c r="C253" s="17"/>
      <c r="D253" s="16"/>
      <c r="E253" s="16"/>
      <c r="F253" s="16"/>
      <c r="G253" s="16"/>
      <c r="H253" s="15"/>
    </row>
    <row r="254" spans="1:8" ht="24.95" customHeight="1" x14ac:dyDescent="0.3">
      <c r="A254" s="19"/>
      <c r="B254" s="18"/>
      <c r="C254" s="18"/>
      <c r="D254" s="16"/>
      <c r="E254" s="16"/>
      <c r="F254" s="16"/>
      <c r="G254" s="16"/>
      <c r="H254" s="15"/>
    </row>
    <row r="255" spans="1:8" ht="24.95" customHeight="1" x14ac:dyDescent="0.3">
      <c r="A255" s="19"/>
      <c r="B255" s="18"/>
      <c r="C255" s="17"/>
      <c r="D255" s="16"/>
      <c r="E255" s="16"/>
      <c r="F255" s="16"/>
      <c r="G255" s="16"/>
      <c r="H255" s="15"/>
    </row>
    <row r="256" spans="1:8" ht="24.95" customHeight="1" x14ac:dyDescent="0.3">
      <c r="A256" s="19"/>
      <c r="B256" s="18"/>
      <c r="C256" s="18"/>
      <c r="D256" s="16"/>
      <c r="E256" s="16"/>
      <c r="F256" s="16"/>
      <c r="G256" s="16"/>
      <c r="H256" s="15"/>
    </row>
    <row r="257" spans="1:8" ht="24.95" customHeight="1" x14ac:dyDescent="0.3">
      <c r="A257" s="19"/>
      <c r="B257" s="18"/>
      <c r="C257" s="17"/>
      <c r="D257" s="16"/>
      <c r="E257" s="16"/>
      <c r="F257" s="16"/>
      <c r="G257" s="16"/>
      <c r="H257" s="15"/>
    </row>
    <row r="258" spans="1:8" ht="24.95" customHeight="1" x14ac:dyDescent="0.3">
      <c r="A258" s="19"/>
      <c r="B258" s="18"/>
      <c r="C258" s="18"/>
      <c r="D258" s="16"/>
      <c r="E258" s="16"/>
      <c r="F258" s="16"/>
      <c r="G258" s="16"/>
      <c r="H258" s="15"/>
    </row>
    <row r="259" spans="1:8" ht="24.95" customHeight="1" x14ac:dyDescent="0.3">
      <c r="A259" s="19"/>
      <c r="B259" s="18"/>
      <c r="C259" s="17"/>
      <c r="D259" s="16"/>
      <c r="E259" s="16"/>
      <c r="F259" s="16"/>
      <c r="G259" s="16"/>
      <c r="H259" s="15"/>
    </row>
    <row r="260" spans="1:8" ht="24.95" customHeight="1" x14ac:dyDescent="0.3">
      <c r="A260" s="19"/>
      <c r="B260" s="18"/>
      <c r="C260" s="17"/>
      <c r="D260" s="16"/>
      <c r="E260" s="16"/>
      <c r="F260" s="16"/>
      <c r="G260" s="16"/>
      <c r="H260" s="15"/>
    </row>
    <row r="261" spans="1:8" ht="24.95" customHeight="1" x14ac:dyDescent="0.3">
      <c r="A261" s="19"/>
      <c r="B261" s="18"/>
      <c r="C261" s="17"/>
      <c r="D261" s="16"/>
      <c r="E261" s="16"/>
      <c r="F261" s="16"/>
      <c r="G261" s="16"/>
      <c r="H261" s="15"/>
    </row>
    <row r="262" spans="1:8" ht="24.95" customHeight="1" x14ac:dyDescent="0.3">
      <c r="A262" s="19"/>
      <c r="B262" s="18"/>
      <c r="C262" s="17"/>
      <c r="D262" s="16"/>
      <c r="E262" s="16"/>
      <c r="F262" s="16"/>
      <c r="G262" s="16"/>
      <c r="H262" s="15"/>
    </row>
    <row r="263" spans="1:8" ht="24.95" customHeight="1" x14ac:dyDescent="0.3">
      <c r="A263" s="19"/>
      <c r="B263" s="18"/>
      <c r="C263" s="17"/>
      <c r="D263" s="16"/>
      <c r="E263" s="16"/>
      <c r="F263" s="16"/>
      <c r="G263" s="16"/>
      <c r="H263" s="15"/>
    </row>
    <row r="264" spans="1:8" ht="24.95" customHeight="1" x14ac:dyDescent="0.3">
      <c r="A264" s="19"/>
      <c r="B264" s="18"/>
      <c r="C264" s="18"/>
      <c r="D264" s="16"/>
      <c r="E264" s="16"/>
      <c r="F264" s="16"/>
      <c r="G264" s="16"/>
      <c r="H264" s="15"/>
    </row>
    <row r="265" spans="1:8" ht="24.95" customHeight="1" x14ac:dyDescent="0.3">
      <c r="A265" s="19"/>
      <c r="B265" s="18"/>
      <c r="C265" s="17"/>
      <c r="D265" s="16"/>
      <c r="E265" s="16"/>
      <c r="F265" s="16"/>
      <c r="G265" s="16"/>
      <c r="H265" s="15"/>
    </row>
    <row r="266" spans="1:8" ht="24.95" customHeight="1" x14ac:dyDescent="0.3">
      <c r="A266" s="19"/>
      <c r="B266" s="21"/>
      <c r="C266" s="17"/>
      <c r="D266" s="26"/>
      <c r="E266" s="26"/>
      <c r="F266" s="26"/>
      <c r="G266" s="16"/>
      <c r="H266" s="15"/>
    </row>
    <row r="267" spans="1:8" ht="24.95" customHeight="1" x14ac:dyDescent="0.3">
      <c r="A267" s="19"/>
      <c r="B267" s="18"/>
      <c r="C267" s="18"/>
      <c r="D267" s="16"/>
      <c r="E267" s="16"/>
      <c r="F267" s="16"/>
      <c r="G267" s="16"/>
      <c r="H267" s="15"/>
    </row>
    <row r="268" spans="1:8" ht="24.95" customHeight="1" x14ac:dyDescent="0.3">
      <c r="A268" s="19"/>
      <c r="B268" s="18"/>
      <c r="C268" s="17"/>
      <c r="D268" s="16"/>
      <c r="E268" s="16"/>
      <c r="F268" s="16"/>
      <c r="G268" s="16"/>
      <c r="H268" s="15"/>
    </row>
    <row r="269" spans="1:8" ht="24.95" customHeight="1" x14ac:dyDescent="0.3">
      <c r="A269" s="19"/>
      <c r="B269" s="18"/>
      <c r="C269" s="17"/>
      <c r="D269" s="16"/>
      <c r="E269" s="16"/>
      <c r="F269" s="16"/>
      <c r="G269" s="16"/>
      <c r="H269" s="15"/>
    </row>
    <row r="270" spans="1:8" ht="24.95" customHeight="1" x14ac:dyDescent="0.3">
      <c r="A270" s="19"/>
      <c r="B270" s="18"/>
      <c r="C270" s="17"/>
      <c r="D270" s="16"/>
      <c r="E270" s="16"/>
      <c r="F270" s="16"/>
      <c r="G270" s="16"/>
      <c r="H270" s="15"/>
    </row>
    <row r="271" spans="1:8" ht="24.95" customHeight="1" x14ac:dyDescent="0.3">
      <c r="A271" s="19"/>
      <c r="B271" s="18"/>
      <c r="C271" s="18"/>
      <c r="D271" s="16"/>
      <c r="E271" s="16"/>
      <c r="F271" s="16"/>
      <c r="G271" s="16"/>
      <c r="H271" s="15"/>
    </row>
    <row r="272" spans="1:8" ht="24.95" customHeight="1" x14ac:dyDescent="0.3">
      <c r="A272" s="19"/>
      <c r="B272" s="18"/>
      <c r="C272" s="17"/>
      <c r="D272" s="16"/>
      <c r="E272" s="16"/>
      <c r="F272" s="16"/>
      <c r="G272" s="16"/>
      <c r="H272" s="15"/>
    </row>
    <row r="273" spans="1:8" ht="24.95" customHeight="1" x14ac:dyDescent="0.3">
      <c r="A273" s="19"/>
      <c r="B273" s="18"/>
      <c r="C273" s="18"/>
      <c r="D273" s="16"/>
      <c r="E273" s="16"/>
      <c r="F273" s="16"/>
      <c r="G273" s="16"/>
      <c r="H273" s="15"/>
    </row>
    <row r="274" spans="1:8" ht="24.95" customHeight="1" x14ac:dyDescent="0.3">
      <c r="A274" s="19"/>
      <c r="B274" s="18"/>
      <c r="C274" s="17"/>
      <c r="D274" s="16"/>
      <c r="E274" s="16"/>
      <c r="F274" s="16"/>
      <c r="G274" s="16"/>
      <c r="H274" s="15"/>
    </row>
    <row r="275" spans="1:8" ht="24.95" customHeight="1" x14ac:dyDescent="0.3">
      <c r="A275" s="19"/>
      <c r="B275" s="18"/>
      <c r="C275" s="17"/>
      <c r="D275" s="16"/>
      <c r="E275" s="16"/>
      <c r="F275" s="16"/>
      <c r="G275" s="16"/>
      <c r="H275" s="15"/>
    </row>
    <row r="276" spans="1:8" ht="24.95" customHeight="1" x14ac:dyDescent="0.3">
      <c r="A276" s="19"/>
      <c r="B276" s="18"/>
      <c r="C276" s="17"/>
      <c r="D276" s="16"/>
      <c r="E276" s="16"/>
      <c r="F276" s="16"/>
      <c r="G276" s="16"/>
      <c r="H276" s="15"/>
    </row>
    <row r="277" spans="1:8" ht="24.95" customHeight="1" x14ac:dyDescent="0.3">
      <c r="A277" s="19"/>
      <c r="B277" s="18"/>
      <c r="C277" s="21"/>
      <c r="D277" s="16"/>
      <c r="E277" s="16"/>
      <c r="F277" s="16"/>
      <c r="G277" s="16"/>
      <c r="H277" s="15"/>
    </row>
    <row r="278" spans="1:8" ht="24.95" customHeight="1" x14ac:dyDescent="0.3">
      <c r="A278" s="19"/>
      <c r="B278" s="18"/>
      <c r="C278" s="17"/>
      <c r="D278" s="16"/>
      <c r="E278" s="16"/>
      <c r="F278" s="16"/>
      <c r="G278" s="16"/>
      <c r="H278" s="15"/>
    </row>
    <row r="279" spans="1:8" ht="24.95" customHeight="1" x14ac:dyDescent="0.3">
      <c r="A279" s="19"/>
      <c r="B279" s="18"/>
      <c r="C279" s="18"/>
      <c r="D279" s="16"/>
      <c r="E279" s="16"/>
      <c r="F279" s="16"/>
      <c r="G279" s="16"/>
      <c r="H279" s="15"/>
    </row>
    <row r="280" spans="1:8" ht="24.95" customHeight="1" x14ac:dyDescent="0.3">
      <c r="A280" s="19"/>
      <c r="B280" s="18"/>
      <c r="C280" s="17"/>
      <c r="D280" s="16"/>
      <c r="E280" s="16"/>
      <c r="F280" s="16"/>
      <c r="G280" s="16"/>
      <c r="H280" s="15"/>
    </row>
    <row r="281" spans="1:8" ht="24.95" customHeight="1" x14ac:dyDescent="0.3">
      <c r="A281" s="19"/>
      <c r="B281" s="18"/>
      <c r="C281" s="21"/>
      <c r="D281" s="16"/>
      <c r="E281" s="16"/>
      <c r="F281" s="16"/>
      <c r="G281" s="16"/>
      <c r="H281" s="15"/>
    </row>
    <row r="282" spans="1:8" ht="24.95" customHeight="1" x14ac:dyDescent="0.3">
      <c r="A282" s="19"/>
      <c r="B282" s="18"/>
      <c r="C282" s="17"/>
      <c r="D282" s="16"/>
      <c r="E282" s="16"/>
      <c r="F282" s="16"/>
      <c r="G282" s="16"/>
      <c r="H282" s="15"/>
    </row>
    <row r="283" spans="1:8" ht="24.95" customHeight="1" x14ac:dyDescent="0.3">
      <c r="A283" s="19"/>
      <c r="B283" s="18"/>
      <c r="C283" s="17"/>
      <c r="D283" s="16"/>
      <c r="E283" s="16"/>
      <c r="F283" s="16"/>
      <c r="G283" s="16"/>
      <c r="H283" s="15"/>
    </row>
    <row r="284" spans="1:8" ht="24.95" customHeight="1" x14ac:dyDescent="0.3">
      <c r="A284" s="19"/>
      <c r="B284" s="18"/>
      <c r="C284" s="17"/>
      <c r="D284" s="16"/>
      <c r="E284" s="16"/>
      <c r="F284" s="16"/>
      <c r="G284" s="16"/>
      <c r="H284" s="15"/>
    </row>
    <row r="285" spans="1:8" ht="24.95" customHeight="1" x14ac:dyDescent="0.3">
      <c r="A285" s="19"/>
      <c r="B285" s="18"/>
      <c r="C285" s="17"/>
      <c r="D285" s="16"/>
      <c r="E285" s="16"/>
      <c r="F285" s="16"/>
      <c r="G285" s="16"/>
      <c r="H285" s="15"/>
    </row>
    <row r="286" spans="1:8" ht="24.95" customHeight="1" x14ac:dyDescent="0.3">
      <c r="A286" s="19"/>
      <c r="B286" s="18"/>
      <c r="C286" s="17"/>
      <c r="D286" s="16"/>
      <c r="E286" s="16"/>
      <c r="F286" s="16"/>
      <c r="G286" s="16"/>
      <c r="H286" s="15"/>
    </row>
    <row r="287" spans="1:8" ht="24.95" customHeight="1" x14ac:dyDescent="0.3">
      <c r="A287" s="19"/>
      <c r="B287" s="18"/>
      <c r="C287" s="17"/>
      <c r="D287" s="16"/>
      <c r="E287" s="16"/>
      <c r="F287" s="16"/>
      <c r="G287" s="16"/>
      <c r="H287" s="15"/>
    </row>
    <row r="288" spans="1:8" ht="24.95" customHeight="1" x14ac:dyDescent="0.3">
      <c r="A288" s="19"/>
      <c r="B288" s="18"/>
      <c r="C288" s="18"/>
      <c r="D288" s="16"/>
      <c r="E288" s="16"/>
      <c r="F288" s="16"/>
      <c r="G288" s="16"/>
      <c r="H288" s="15"/>
    </row>
    <row r="289" spans="1:8" ht="24.95" customHeight="1" x14ac:dyDescent="0.3">
      <c r="A289" s="19"/>
      <c r="B289" s="18"/>
      <c r="C289" s="17"/>
      <c r="D289" s="16"/>
      <c r="E289" s="16"/>
      <c r="F289" s="16"/>
      <c r="G289" s="16"/>
      <c r="H289" s="15"/>
    </row>
    <row r="290" spans="1:8" ht="24.95" customHeight="1" x14ac:dyDescent="0.3">
      <c r="A290" s="19"/>
      <c r="B290" s="18"/>
      <c r="C290" s="17"/>
      <c r="D290" s="16"/>
      <c r="E290" s="16"/>
      <c r="F290" s="16"/>
      <c r="G290" s="16"/>
      <c r="H290" s="15"/>
    </row>
    <row r="291" spans="1:8" ht="24.95" customHeight="1" x14ac:dyDescent="0.3">
      <c r="A291" s="19"/>
      <c r="B291" s="18"/>
      <c r="C291" s="17"/>
      <c r="D291" s="16"/>
      <c r="E291" s="16"/>
      <c r="F291" s="16"/>
      <c r="G291" s="16"/>
      <c r="H291" s="15"/>
    </row>
    <row r="292" spans="1:8" ht="24.95" customHeight="1" x14ac:dyDescent="0.3">
      <c r="A292" s="19"/>
      <c r="B292" s="18"/>
      <c r="C292" s="18"/>
      <c r="D292" s="16"/>
      <c r="E292" s="16"/>
      <c r="F292" s="16"/>
      <c r="G292" s="16"/>
      <c r="H292" s="15"/>
    </row>
    <row r="293" spans="1:8" ht="24.95" customHeight="1" x14ac:dyDescent="0.3">
      <c r="A293" s="19"/>
      <c r="B293" s="18"/>
      <c r="C293" s="17"/>
      <c r="D293" s="16"/>
      <c r="E293" s="16"/>
      <c r="F293" s="16"/>
      <c r="G293" s="16"/>
      <c r="H293" s="15"/>
    </row>
    <row r="294" spans="1:8" ht="24.95" customHeight="1" x14ac:dyDescent="0.3">
      <c r="A294" s="19"/>
      <c r="B294" s="18"/>
      <c r="C294" s="17"/>
      <c r="D294" s="16"/>
      <c r="E294" s="16"/>
      <c r="F294" s="16"/>
      <c r="G294" s="16"/>
      <c r="H294" s="15"/>
    </row>
    <row r="295" spans="1:8" ht="24.95" customHeight="1" x14ac:dyDescent="0.3">
      <c r="A295" s="19"/>
      <c r="B295" s="18"/>
      <c r="C295" s="17"/>
      <c r="D295" s="16"/>
      <c r="E295" s="16"/>
      <c r="F295" s="16"/>
      <c r="G295" s="16"/>
      <c r="H295" s="15"/>
    </row>
    <row r="296" spans="1:8" ht="24.95" customHeight="1" x14ac:dyDescent="0.3">
      <c r="A296" s="19"/>
      <c r="B296" s="18"/>
      <c r="C296" s="17"/>
      <c r="D296" s="16"/>
      <c r="E296" s="16"/>
      <c r="F296" s="16"/>
      <c r="G296" s="16"/>
      <c r="H296" s="15"/>
    </row>
    <row r="297" spans="1:8" ht="24.95" customHeight="1" x14ac:dyDescent="0.3">
      <c r="A297" s="19"/>
      <c r="B297" s="18"/>
      <c r="C297" s="18"/>
      <c r="D297" s="16"/>
      <c r="E297" s="16"/>
      <c r="F297" s="16"/>
      <c r="G297" s="16"/>
      <c r="H297" s="15"/>
    </row>
    <row r="298" spans="1:8" ht="24.95" customHeight="1" x14ac:dyDescent="0.3">
      <c r="A298" s="19"/>
      <c r="B298" s="18"/>
      <c r="C298" s="17"/>
      <c r="D298" s="16"/>
      <c r="E298" s="16"/>
      <c r="F298" s="16"/>
      <c r="G298" s="16"/>
      <c r="H298" s="15"/>
    </row>
    <row r="299" spans="1:8" ht="24.95" customHeight="1" x14ac:dyDescent="0.3">
      <c r="A299" s="19"/>
      <c r="B299" s="18"/>
      <c r="C299" s="17"/>
      <c r="D299" s="16"/>
      <c r="E299" s="16"/>
      <c r="F299" s="16"/>
      <c r="G299" s="16"/>
      <c r="H299" s="15"/>
    </row>
    <row r="300" spans="1:8" ht="24.95" customHeight="1" x14ac:dyDescent="0.3">
      <c r="A300" s="19"/>
      <c r="B300" s="18"/>
      <c r="C300" s="18"/>
      <c r="D300" s="16"/>
      <c r="E300" s="16"/>
      <c r="F300" s="16"/>
      <c r="G300" s="16"/>
      <c r="H300" s="15"/>
    </row>
    <row r="301" spans="1:8" ht="24.95" customHeight="1" x14ac:dyDescent="0.3">
      <c r="A301" s="19"/>
      <c r="B301" s="18"/>
      <c r="C301" s="18"/>
      <c r="D301" s="16"/>
      <c r="E301" s="16"/>
      <c r="F301" s="16"/>
      <c r="G301" s="16"/>
      <c r="H301" s="15"/>
    </row>
    <row r="302" spans="1:8" ht="24.95" customHeight="1" x14ac:dyDescent="0.3">
      <c r="A302" s="19"/>
      <c r="B302" s="18"/>
      <c r="C302" s="17"/>
      <c r="D302" s="16"/>
      <c r="E302" s="16"/>
      <c r="F302" s="16"/>
      <c r="G302" s="16"/>
      <c r="H302" s="15"/>
    </row>
    <row r="303" spans="1:8" ht="24.95" customHeight="1" x14ac:dyDescent="0.3">
      <c r="A303" s="19"/>
      <c r="B303" s="18"/>
      <c r="C303" s="18"/>
      <c r="D303" s="16"/>
      <c r="E303" s="16"/>
      <c r="F303" s="16"/>
      <c r="G303" s="16"/>
      <c r="H303" s="15"/>
    </row>
    <row r="304" spans="1:8" ht="24.95" customHeight="1" x14ac:dyDescent="0.3">
      <c r="A304" s="19"/>
      <c r="B304" s="18"/>
      <c r="C304" s="18"/>
      <c r="D304" s="16"/>
      <c r="E304" s="16"/>
      <c r="F304" s="16"/>
      <c r="G304" s="16"/>
      <c r="H304" s="15"/>
    </row>
    <row r="305" spans="1:8" ht="24.95" customHeight="1" x14ac:dyDescent="0.3">
      <c r="A305" s="19"/>
      <c r="B305" s="18"/>
      <c r="C305" s="20"/>
      <c r="D305" s="16"/>
      <c r="E305" s="16"/>
      <c r="F305" s="16"/>
      <c r="G305" s="16"/>
      <c r="H305" s="15"/>
    </row>
    <row r="306" spans="1:8" ht="24.95" customHeight="1" x14ac:dyDescent="0.3">
      <c r="A306" s="19"/>
      <c r="B306" s="18"/>
      <c r="C306" s="21"/>
      <c r="D306" s="16"/>
      <c r="E306" s="16"/>
      <c r="F306" s="16"/>
      <c r="G306" s="16"/>
      <c r="H306" s="15"/>
    </row>
    <row r="307" spans="1:8" ht="24.95" customHeight="1" x14ac:dyDescent="0.3">
      <c r="A307" s="19"/>
      <c r="B307" s="18"/>
      <c r="C307" s="17"/>
      <c r="D307" s="16"/>
      <c r="E307" s="16"/>
      <c r="F307" s="16"/>
      <c r="G307" s="16"/>
      <c r="H307" s="15"/>
    </row>
    <row r="308" spans="1:8" ht="24.95" customHeight="1" x14ac:dyDescent="0.3">
      <c r="A308" s="19"/>
      <c r="B308" s="18"/>
      <c r="C308" s="18"/>
      <c r="D308" s="16"/>
      <c r="E308" s="16"/>
      <c r="F308" s="16"/>
      <c r="G308" s="16"/>
      <c r="H308" s="15"/>
    </row>
    <row r="309" spans="1:8" ht="24.95" customHeight="1" x14ac:dyDescent="0.3">
      <c r="A309" s="19"/>
      <c r="B309" s="18"/>
      <c r="C309" s="18"/>
      <c r="D309" s="16"/>
      <c r="E309" s="16"/>
      <c r="F309" s="16"/>
      <c r="G309" s="16"/>
      <c r="H309" s="15"/>
    </row>
    <row r="310" spans="1:8" ht="24.95" customHeight="1" x14ac:dyDescent="0.3">
      <c r="A310" s="19"/>
      <c r="B310" s="18"/>
      <c r="C310" s="17"/>
      <c r="D310" s="16"/>
      <c r="E310" s="16"/>
      <c r="F310" s="16"/>
      <c r="G310" s="16"/>
      <c r="H310" s="15"/>
    </row>
    <row r="311" spans="1:8" ht="24.95" customHeight="1" x14ac:dyDescent="0.3">
      <c r="A311" s="19"/>
      <c r="B311" s="18"/>
      <c r="C311" s="17"/>
      <c r="D311" s="16"/>
      <c r="E311" s="16"/>
      <c r="F311" s="16"/>
      <c r="G311" s="16"/>
      <c r="H311" s="15"/>
    </row>
    <row r="312" spans="1:8" ht="24.95" customHeight="1" x14ac:dyDescent="0.3">
      <c r="A312" s="19"/>
      <c r="B312" s="18"/>
      <c r="C312" s="17"/>
      <c r="D312" s="16"/>
      <c r="E312" s="16"/>
      <c r="F312" s="16"/>
      <c r="G312" s="16"/>
      <c r="H312" s="15"/>
    </row>
    <row r="313" spans="1:8" ht="24.95" customHeight="1" x14ac:dyDescent="0.3">
      <c r="A313" s="19"/>
      <c r="B313" s="18"/>
      <c r="C313" s="17"/>
      <c r="D313" s="16"/>
      <c r="E313" s="16"/>
      <c r="F313" s="16"/>
      <c r="G313" s="16"/>
      <c r="H313" s="15"/>
    </row>
    <row r="314" spans="1:8" ht="24.95" customHeight="1" x14ac:dyDescent="0.3">
      <c r="A314" s="19"/>
      <c r="B314" s="18"/>
      <c r="C314" s="21"/>
      <c r="D314" s="16"/>
      <c r="E314" s="16"/>
      <c r="F314" s="16"/>
      <c r="G314" s="16"/>
      <c r="H314" s="15"/>
    </row>
    <row r="315" spans="1:8" ht="24.95" customHeight="1" x14ac:dyDescent="0.3">
      <c r="A315" s="19"/>
      <c r="B315" s="18"/>
      <c r="C315" s="18"/>
      <c r="D315" s="16"/>
      <c r="E315" s="16"/>
      <c r="F315" s="16"/>
      <c r="G315" s="16"/>
      <c r="H315" s="15"/>
    </row>
    <row r="316" spans="1:8" ht="24.95" customHeight="1" x14ac:dyDescent="0.3">
      <c r="A316" s="19"/>
      <c r="B316" s="18"/>
      <c r="C316" s="17"/>
      <c r="D316" s="16"/>
      <c r="E316" s="16"/>
      <c r="F316" s="16"/>
      <c r="G316" s="16"/>
      <c r="H316" s="15"/>
    </row>
    <row r="317" spans="1:8" ht="24.95" customHeight="1" x14ac:dyDescent="0.3">
      <c r="A317" s="19"/>
      <c r="B317" s="18"/>
      <c r="C317" s="18"/>
      <c r="D317" s="16"/>
      <c r="E317" s="16"/>
      <c r="F317" s="16"/>
      <c r="G317" s="16"/>
      <c r="H317" s="15"/>
    </row>
    <row r="318" spans="1:8" ht="24.95" customHeight="1" x14ac:dyDescent="0.3">
      <c r="A318" s="19"/>
      <c r="B318" s="18"/>
      <c r="C318" s="17"/>
      <c r="D318" s="16"/>
      <c r="E318" s="16"/>
      <c r="F318" s="16"/>
      <c r="G318" s="16"/>
      <c r="H318" s="15"/>
    </row>
    <row r="319" spans="1:8" ht="24.95" customHeight="1" x14ac:dyDescent="0.3">
      <c r="A319" s="19"/>
      <c r="B319" s="18"/>
      <c r="C319" s="17"/>
      <c r="D319" s="16"/>
      <c r="E319" s="16"/>
      <c r="F319" s="16"/>
      <c r="G319" s="16"/>
      <c r="H319" s="15"/>
    </row>
    <row r="320" spans="1:8" ht="24.95" customHeight="1" x14ac:dyDescent="0.3">
      <c r="A320" s="19"/>
      <c r="B320" s="18"/>
      <c r="C320" s="17"/>
      <c r="D320" s="16"/>
      <c r="E320" s="16"/>
      <c r="F320" s="16"/>
      <c r="G320" s="16"/>
      <c r="H320" s="15"/>
    </row>
    <row r="321" spans="1:8" ht="24.95" customHeight="1" x14ac:dyDescent="0.3">
      <c r="A321" s="19"/>
      <c r="B321" s="18"/>
      <c r="C321" s="17"/>
      <c r="D321" s="16"/>
      <c r="E321" s="16"/>
      <c r="F321" s="16"/>
      <c r="G321" s="16"/>
      <c r="H321" s="15"/>
    </row>
    <row r="322" spans="1:8" ht="24.95" customHeight="1" x14ac:dyDescent="0.3">
      <c r="A322" s="19"/>
      <c r="B322" s="18"/>
      <c r="C322" s="17"/>
      <c r="D322" s="16"/>
      <c r="E322" s="16"/>
      <c r="F322" s="16"/>
      <c r="G322" s="16"/>
      <c r="H322" s="15"/>
    </row>
    <row r="323" spans="1:8" ht="24.95" customHeight="1" x14ac:dyDescent="0.3">
      <c r="A323" s="19"/>
      <c r="B323" s="18"/>
      <c r="C323" s="18"/>
      <c r="D323" s="16"/>
      <c r="E323" s="16"/>
      <c r="F323" s="16"/>
      <c r="G323" s="16"/>
      <c r="H323" s="15"/>
    </row>
    <row r="324" spans="1:8" ht="24.95" customHeight="1" x14ac:dyDescent="0.3">
      <c r="A324" s="19"/>
      <c r="B324" s="18"/>
      <c r="C324" s="17"/>
      <c r="D324" s="16"/>
      <c r="E324" s="16"/>
      <c r="F324" s="16"/>
      <c r="G324" s="16"/>
      <c r="H324" s="15"/>
    </row>
    <row r="325" spans="1:8" ht="24.95" customHeight="1" x14ac:dyDescent="0.3">
      <c r="A325" s="19"/>
      <c r="B325" s="18"/>
      <c r="C325" s="17"/>
      <c r="D325" s="16"/>
      <c r="E325" s="16"/>
      <c r="F325" s="16"/>
      <c r="G325" s="16"/>
      <c r="H325" s="15"/>
    </row>
    <row r="326" spans="1:8" ht="24.95" customHeight="1" x14ac:dyDescent="0.3">
      <c r="A326" s="19"/>
      <c r="B326" s="18"/>
      <c r="C326" s="17"/>
      <c r="D326" s="16"/>
      <c r="E326" s="16"/>
      <c r="F326" s="16"/>
      <c r="G326" s="16"/>
      <c r="H326" s="15"/>
    </row>
    <row r="327" spans="1:8" ht="24.95" customHeight="1" x14ac:dyDescent="0.3">
      <c r="A327" s="19"/>
      <c r="B327" s="18"/>
      <c r="C327" s="17"/>
      <c r="D327" s="16"/>
      <c r="E327" s="16"/>
      <c r="F327" s="16"/>
      <c r="G327" s="16"/>
      <c r="H327" s="15"/>
    </row>
    <row r="328" spans="1:8" ht="24.95" customHeight="1" x14ac:dyDescent="0.3">
      <c r="A328" s="19"/>
      <c r="B328" s="18"/>
      <c r="C328" s="17"/>
      <c r="D328" s="16"/>
      <c r="E328" s="16"/>
      <c r="F328" s="16"/>
      <c r="G328" s="16"/>
      <c r="H328" s="15"/>
    </row>
    <row r="329" spans="1:8" ht="24.95" customHeight="1" x14ac:dyDescent="0.3">
      <c r="A329" s="19"/>
      <c r="B329" s="18"/>
      <c r="C329" s="20"/>
      <c r="D329" s="16"/>
      <c r="E329" s="16"/>
      <c r="F329" s="16"/>
      <c r="G329" s="16"/>
      <c r="H329" s="15"/>
    </row>
    <row r="330" spans="1:8" ht="24.95" customHeight="1" x14ac:dyDescent="0.3">
      <c r="A330" s="19"/>
      <c r="B330" s="18"/>
      <c r="C330" s="18"/>
      <c r="D330" s="16"/>
      <c r="E330" s="16"/>
      <c r="F330" s="16"/>
      <c r="G330" s="16"/>
      <c r="H330" s="15"/>
    </row>
    <row r="331" spans="1:8" ht="24.95" customHeight="1" x14ac:dyDescent="0.3">
      <c r="A331" s="19"/>
      <c r="B331" s="18"/>
      <c r="C331" s="17"/>
      <c r="D331" s="16"/>
      <c r="E331" s="16"/>
      <c r="F331" s="16"/>
      <c r="G331" s="16"/>
      <c r="H331" s="15"/>
    </row>
    <row r="332" spans="1:8" ht="24.95" customHeight="1" x14ac:dyDescent="0.3">
      <c r="A332" s="19"/>
      <c r="B332" s="18"/>
      <c r="C332" s="17"/>
      <c r="D332" s="16"/>
      <c r="E332" s="16"/>
      <c r="F332" s="16"/>
      <c r="G332" s="16"/>
      <c r="H332" s="15"/>
    </row>
    <row r="333" spans="1:8" ht="24.95" customHeight="1" x14ac:dyDescent="0.3">
      <c r="A333" s="19"/>
      <c r="B333" s="18"/>
      <c r="C333" s="17"/>
      <c r="D333" s="16"/>
      <c r="E333" s="16"/>
      <c r="F333" s="16"/>
      <c r="G333" s="16"/>
      <c r="H333" s="15"/>
    </row>
    <row r="334" spans="1:8" ht="24.95" customHeight="1" x14ac:dyDescent="0.3">
      <c r="A334" s="19"/>
      <c r="B334" s="18"/>
      <c r="C334" s="18"/>
      <c r="D334" s="16"/>
      <c r="E334" s="16"/>
      <c r="F334" s="16"/>
      <c r="G334" s="16"/>
      <c r="H334" s="15"/>
    </row>
    <row r="335" spans="1:8" ht="24.95" customHeight="1" x14ac:dyDescent="0.3">
      <c r="A335" s="19"/>
      <c r="B335" s="18"/>
      <c r="C335" s="17"/>
      <c r="D335" s="16"/>
      <c r="E335" s="16"/>
      <c r="F335" s="16"/>
      <c r="G335" s="16"/>
      <c r="H335" s="15"/>
    </row>
    <row r="336" spans="1:8" ht="24.95" customHeight="1" x14ac:dyDescent="0.3">
      <c r="A336" s="19"/>
      <c r="B336" s="18"/>
      <c r="C336" s="20"/>
      <c r="D336" s="16"/>
      <c r="E336" s="16"/>
      <c r="F336" s="16"/>
      <c r="G336" s="16"/>
      <c r="H336" s="15"/>
    </row>
    <row r="337" spans="1:8" ht="24.95" customHeight="1" x14ac:dyDescent="0.3">
      <c r="A337" s="19"/>
      <c r="B337" s="18"/>
      <c r="C337" s="18"/>
      <c r="D337" s="16"/>
      <c r="E337" s="16"/>
      <c r="F337" s="16"/>
      <c r="G337" s="16"/>
      <c r="H337" s="15"/>
    </row>
    <row r="338" spans="1:8" ht="24.95" customHeight="1" x14ac:dyDescent="0.3">
      <c r="A338" s="19"/>
      <c r="B338" s="18"/>
      <c r="C338" s="18"/>
      <c r="D338" s="16"/>
      <c r="E338" s="16"/>
      <c r="F338" s="16"/>
      <c r="G338" s="16"/>
      <c r="H338" s="15"/>
    </row>
    <row r="339" spans="1:8" ht="24.95" customHeight="1" x14ac:dyDescent="0.3">
      <c r="A339" s="19"/>
      <c r="B339" s="18"/>
      <c r="C339" s="17"/>
      <c r="D339" s="16"/>
      <c r="E339" s="16"/>
      <c r="F339" s="16"/>
      <c r="G339" s="16"/>
      <c r="H339" s="15"/>
    </row>
    <row r="340" spans="1:8" ht="24.95" customHeight="1" x14ac:dyDescent="0.3">
      <c r="A340" s="19"/>
      <c r="B340" s="18"/>
      <c r="C340" s="17"/>
      <c r="D340" s="16"/>
      <c r="E340" s="16"/>
      <c r="F340" s="16"/>
      <c r="G340" s="16"/>
      <c r="H340" s="15"/>
    </row>
    <row r="341" spans="1:8" ht="24.95" customHeight="1" x14ac:dyDescent="0.3">
      <c r="A341" s="19"/>
      <c r="B341" s="18"/>
      <c r="C341" s="21"/>
      <c r="D341" s="16"/>
      <c r="E341" s="16"/>
      <c r="F341" s="16"/>
      <c r="G341" s="16"/>
      <c r="H341" s="15"/>
    </row>
    <row r="342" spans="1:8" ht="24.95" customHeight="1" x14ac:dyDescent="0.3">
      <c r="A342" s="19"/>
      <c r="B342" s="18"/>
      <c r="C342" s="17"/>
      <c r="D342" s="16"/>
      <c r="E342" s="16"/>
      <c r="F342" s="16"/>
      <c r="G342" s="16"/>
      <c r="H342" s="15"/>
    </row>
    <row r="343" spans="1:8" ht="24.95" customHeight="1" x14ac:dyDescent="0.3">
      <c r="A343" s="19"/>
      <c r="B343" s="18"/>
      <c r="C343" s="17"/>
      <c r="D343" s="16"/>
      <c r="E343" s="16"/>
      <c r="F343" s="16"/>
      <c r="G343" s="16"/>
      <c r="H343" s="15"/>
    </row>
    <row r="344" spans="1:8" ht="24.95" customHeight="1" x14ac:dyDescent="0.3">
      <c r="A344" s="19"/>
      <c r="B344" s="18"/>
      <c r="C344" s="17"/>
      <c r="D344" s="16"/>
      <c r="E344" s="16"/>
      <c r="F344" s="16"/>
      <c r="G344" s="16"/>
      <c r="H344" s="15"/>
    </row>
    <row r="345" spans="1:8" ht="24.95" customHeight="1" x14ac:dyDescent="0.3">
      <c r="A345" s="19"/>
      <c r="B345" s="18"/>
      <c r="C345" s="17"/>
      <c r="D345" s="16"/>
      <c r="E345" s="16"/>
      <c r="F345" s="16"/>
      <c r="G345" s="16"/>
      <c r="H345" s="15"/>
    </row>
    <row r="346" spans="1:8" ht="24.95" customHeight="1" x14ac:dyDescent="0.3">
      <c r="A346" s="19"/>
      <c r="B346" s="18"/>
      <c r="C346" s="17"/>
      <c r="D346" s="16"/>
      <c r="E346" s="16"/>
      <c r="F346" s="16"/>
      <c r="G346" s="16"/>
      <c r="H346" s="15"/>
    </row>
    <row r="347" spans="1:8" ht="24.95" customHeight="1" x14ac:dyDescent="0.3">
      <c r="A347" s="19"/>
      <c r="B347" s="18"/>
      <c r="C347" s="18"/>
      <c r="D347" s="16"/>
      <c r="E347" s="16"/>
      <c r="F347" s="16"/>
      <c r="G347" s="16"/>
      <c r="H347" s="15"/>
    </row>
    <row r="348" spans="1:8" ht="24.95" customHeight="1" x14ac:dyDescent="0.3">
      <c r="A348" s="19"/>
      <c r="B348" s="18"/>
      <c r="C348" s="20"/>
      <c r="D348" s="16"/>
      <c r="E348" s="16"/>
      <c r="F348" s="16"/>
      <c r="G348" s="16"/>
      <c r="H348" s="15"/>
    </row>
    <row r="349" spans="1:8" ht="24.95" customHeight="1" x14ac:dyDescent="0.3">
      <c r="A349" s="19"/>
      <c r="B349" s="18"/>
      <c r="C349" s="18"/>
      <c r="D349" s="16"/>
      <c r="E349" s="16"/>
      <c r="F349" s="16"/>
      <c r="G349" s="16"/>
      <c r="H349" s="15"/>
    </row>
    <row r="350" spans="1:8" ht="24.95" customHeight="1" x14ac:dyDescent="0.3">
      <c r="A350" s="19"/>
      <c r="B350" s="18"/>
      <c r="C350" s="17"/>
      <c r="D350" s="16"/>
      <c r="E350" s="16"/>
      <c r="F350" s="16"/>
      <c r="G350" s="16"/>
      <c r="H350" s="15"/>
    </row>
    <row r="351" spans="1:8" ht="24.95" customHeight="1" x14ac:dyDescent="0.3">
      <c r="A351" s="19"/>
      <c r="B351" s="18"/>
      <c r="C351" s="18"/>
      <c r="D351" s="16"/>
      <c r="E351" s="16"/>
      <c r="F351" s="16"/>
      <c r="G351" s="16"/>
      <c r="H351" s="15"/>
    </row>
    <row r="352" spans="1:8" ht="24.95" customHeight="1" x14ac:dyDescent="0.3">
      <c r="A352" s="19"/>
      <c r="B352" s="18"/>
      <c r="C352" s="17"/>
      <c r="D352" s="16"/>
      <c r="E352" s="16"/>
      <c r="F352" s="16"/>
      <c r="G352" s="16"/>
      <c r="H352" s="15"/>
    </row>
    <row r="353" spans="1:8" ht="24.95" customHeight="1" x14ac:dyDescent="0.3">
      <c r="A353" s="19"/>
      <c r="B353" s="18"/>
      <c r="C353" s="18"/>
      <c r="D353" s="16"/>
      <c r="E353" s="16"/>
      <c r="F353" s="16"/>
      <c r="G353" s="16"/>
      <c r="H353" s="15"/>
    </row>
    <row r="354" spans="1:8" ht="24.95" customHeight="1" x14ac:dyDescent="0.3">
      <c r="A354" s="19"/>
      <c r="B354" s="18"/>
      <c r="C354" s="17"/>
      <c r="D354" s="16"/>
      <c r="E354" s="16"/>
      <c r="F354" s="16"/>
      <c r="G354" s="16"/>
      <c r="H354" s="15"/>
    </row>
    <row r="355" spans="1:8" ht="24.95" customHeight="1" x14ac:dyDescent="0.3">
      <c r="A355" s="19"/>
      <c r="B355" s="18"/>
      <c r="C355" s="17"/>
      <c r="D355" s="16"/>
      <c r="E355" s="16"/>
      <c r="F355" s="16"/>
      <c r="G355" s="16"/>
      <c r="H355" s="15"/>
    </row>
    <row r="356" spans="1:8" ht="24.95" customHeight="1" x14ac:dyDescent="0.3">
      <c r="A356" s="19"/>
      <c r="B356" s="18"/>
      <c r="C356" s="17"/>
      <c r="D356" s="16"/>
      <c r="E356" s="16"/>
      <c r="F356" s="16"/>
      <c r="G356" s="16"/>
      <c r="H356" s="15"/>
    </row>
    <row r="357" spans="1:8" ht="24.95" customHeight="1" x14ac:dyDescent="0.3">
      <c r="A357" s="19"/>
      <c r="B357" s="18"/>
      <c r="C357" s="17"/>
      <c r="D357" s="16"/>
      <c r="E357" s="16"/>
      <c r="F357" s="16"/>
      <c r="G357" s="16"/>
      <c r="H357" s="15"/>
    </row>
    <row r="358" spans="1:8" ht="24.95" customHeight="1" x14ac:dyDescent="0.3">
      <c r="A358" s="19"/>
      <c r="B358" s="18"/>
      <c r="C358" s="18"/>
      <c r="D358" s="16"/>
      <c r="E358" s="16"/>
      <c r="F358" s="16"/>
      <c r="G358" s="16"/>
      <c r="H358" s="15"/>
    </row>
    <row r="359" spans="1:8" ht="24.95" customHeight="1" x14ac:dyDescent="0.3">
      <c r="A359" s="19"/>
      <c r="B359" s="25"/>
      <c r="C359" s="23"/>
      <c r="D359" s="22"/>
      <c r="E359" s="22"/>
      <c r="F359" s="22"/>
      <c r="G359" s="16"/>
      <c r="H359" s="15"/>
    </row>
    <row r="360" spans="1:8" ht="24.95" customHeight="1" x14ac:dyDescent="0.3">
      <c r="A360" s="19"/>
      <c r="B360" s="18"/>
      <c r="C360" s="18"/>
      <c r="D360" s="16"/>
      <c r="E360" s="16"/>
      <c r="F360" s="16"/>
      <c r="G360" s="16"/>
      <c r="H360" s="15"/>
    </row>
    <row r="361" spans="1:8" ht="24.95" customHeight="1" x14ac:dyDescent="0.3">
      <c r="A361" s="19"/>
      <c r="B361" s="18"/>
      <c r="C361" s="17"/>
      <c r="D361" s="16"/>
      <c r="E361" s="16"/>
      <c r="F361" s="16"/>
      <c r="G361" s="16"/>
      <c r="H361" s="15"/>
    </row>
    <row r="362" spans="1:8" ht="24.95" customHeight="1" x14ac:dyDescent="0.3">
      <c r="A362" s="19"/>
      <c r="B362" s="18"/>
      <c r="C362" s="18"/>
      <c r="D362" s="16"/>
      <c r="E362" s="16"/>
      <c r="F362" s="16"/>
      <c r="G362" s="16"/>
      <c r="H362" s="15"/>
    </row>
    <row r="363" spans="1:8" ht="24.95" customHeight="1" x14ac:dyDescent="0.3">
      <c r="A363" s="19"/>
      <c r="B363" s="18"/>
      <c r="C363" s="20"/>
      <c r="D363" s="16"/>
      <c r="E363" s="16"/>
      <c r="F363" s="16"/>
      <c r="G363" s="16"/>
      <c r="H363" s="15"/>
    </row>
    <row r="364" spans="1:8" ht="24.95" customHeight="1" x14ac:dyDescent="0.3">
      <c r="A364" s="19"/>
      <c r="B364" s="18"/>
      <c r="C364" s="20"/>
      <c r="D364" s="16"/>
      <c r="E364" s="16"/>
      <c r="F364" s="16"/>
      <c r="G364" s="16"/>
      <c r="H364" s="15"/>
    </row>
    <row r="365" spans="1:8" ht="24.95" customHeight="1" x14ac:dyDescent="0.3">
      <c r="A365" s="19"/>
      <c r="B365" s="18"/>
      <c r="C365" s="17"/>
      <c r="D365" s="16"/>
      <c r="E365" s="16"/>
      <c r="F365" s="16"/>
      <c r="G365" s="16"/>
      <c r="H365" s="15"/>
    </row>
    <row r="366" spans="1:8" ht="24.95" customHeight="1" x14ac:dyDescent="0.3">
      <c r="A366" s="19"/>
      <c r="B366" s="18"/>
      <c r="C366" s="17"/>
      <c r="D366" s="16"/>
      <c r="E366" s="16"/>
      <c r="F366" s="16"/>
      <c r="G366" s="16"/>
      <c r="H366" s="15"/>
    </row>
    <row r="367" spans="1:8" ht="24.95" customHeight="1" x14ac:dyDescent="0.3">
      <c r="A367" s="19"/>
      <c r="B367" s="18"/>
      <c r="C367" s="18"/>
      <c r="D367" s="16"/>
      <c r="E367" s="16"/>
      <c r="F367" s="16"/>
      <c r="G367" s="16"/>
      <c r="H367" s="15"/>
    </row>
    <row r="368" spans="1:8" ht="24.95" customHeight="1" x14ac:dyDescent="0.3">
      <c r="A368" s="19"/>
      <c r="B368" s="18"/>
      <c r="C368" s="17"/>
      <c r="D368" s="16"/>
      <c r="E368" s="16"/>
      <c r="F368" s="16"/>
      <c r="G368" s="16"/>
      <c r="H368" s="15"/>
    </row>
    <row r="369" spans="1:8" ht="24.95" customHeight="1" x14ac:dyDescent="0.3">
      <c r="A369" s="19"/>
      <c r="B369" s="18"/>
      <c r="C369" s="17"/>
      <c r="D369" s="16"/>
      <c r="E369" s="16"/>
      <c r="F369" s="16"/>
      <c r="G369" s="16"/>
      <c r="H369" s="15"/>
    </row>
    <row r="370" spans="1:8" ht="24.95" customHeight="1" x14ac:dyDescent="0.3">
      <c r="A370" s="19"/>
      <c r="B370" s="18"/>
      <c r="C370" s="18"/>
      <c r="D370" s="16"/>
      <c r="E370" s="16"/>
      <c r="F370" s="16"/>
      <c r="G370" s="16"/>
      <c r="H370" s="15"/>
    </row>
    <row r="371" spans="1:8" ht="24.95" customHeight="1" x14ac:dyDescent="0.3">
      <c r="A371" s="19"/>
      <c r="B371" s="18"/>
      <c r="C371" s="17"/>
      <c r="D371" s="16"/>
      <c r="E371" s="16"/>
      <c r="F371" s="16"/>
      <c r="G371" s="16"/>
      <c r="H371" s="15"/>
    </row>
    <row r="372" spans="1:8" ht="24.95" customHeight="1" x14ac:dyDescent="0.3">
      <c r="A372" s="19"/>
      <c r="B372" s="18"/>
      <c r="C372" s="18"/>
      <c r="D372" s="16"/>
      <c r="E372" s="16"/>
      <c r="F372" s="16"/>
      <c r="G372" s="16"/>
      <c r="H372" s="15"/>
    </row>
    <row r="373" spans="1:8" ht="24.95" customHeight="1" x14ac:dyDescent="0.3">
      <c r="A373" s="19"/>
      <c r="B373" s="18"/>
      <c r="C373" s="18"/>
      <c r="D373" s="16"/>
      <c r="E373" s="16"/>
      <c r="F373" s="16"/>
      <c r="G373" s="16"/>
      <c r="H373" s="15"/>
    </row>
    <row r="374" spans="1:8" ht="24.95" customHeight="1" x14ac:dyDescent="0.3">
      <c r="A374" s="19"/>
      <c r="B374" s="18"/>
      <c r="C374" s="18"/>
      <c r="D374" s="16"/>
      <c r="E374" s="16"/>
      <c r="F374" s="16"/>
      <c r="G374" s="16"/>
      <c r="H374" s="15"/>
    </row>
    <row r="375" spans="1:8" ht="24.95" customHeight="1" x14ac:dyDescent="0.3">
      <c r="A375" s="19"/>
      <c r="B375" s="18"/>
      <c r="C375" s="18"/>
      <c r="D375" s="16"/>
      <c r="E375" s="16"/>
      <c r="F375" s="16"/>
      <c r="G375" s="16"/>
      <c r="H375" s="15"/>
    </row>
    <row r="376" spans="1:8" ht="24.95" customHeight="1" x14ac:dyDescent="0.3">
      <c r="A376" s="19"/>
      <c r="B376" s="18"/>
      <c r="C376" s="18"/>
      <c r="D376" s="16"/>
      <c r="E376" s="16"/>
      <c r="F376" s="16"/>
      <c r="G376" s="16"/>
      <c r="H376" s="15"/>
    </row>
    <row r="377" spans="1:8" ht="24.95" customHeight="1" x14ac:dyDescent="0.3">
      <c r="A377" s="19"/>
      <c r="B377" s="18"/>
      <c r="C377" s="18"/>
      <c r="D377" s="16"/>
      <c r="E377" s="16"/>
      <c r="F377" s="16"/>
      <c r="G377" s="16"/>
      <c r="H377" s="15"/>
    </row>
    <row r="378" spans="1:8" ht="24.95" customHeight="1" x14ac:dyDescent="0.3">
      <c r="A378" s="19"/>
      <c r="B378" s="18"/>
      <c r="C378" s="18"/>
      <c r="D378" s="16"/>
      <c r="E378" s="16"/>
      <c r="F378" s="16"/>
      <c r="G378" s="16"/>
      <c r="H378" s="15"/>
    </row>
    <row r="379" spans="1:8" ht="24.95" customHeight="1" x14ac:dyDescent="0.3">
      <c r="A379" s="19"/>
      <c r="B379" s="18"/>
      <c r="C379" s="17"/>
      <c r="D379" s="16"/>
      <c r="E379" s="16"/>
      <c r="F379" s="16"/>
      <c r="G379" s="16"/>
      <c r="H379" s="15"/>
    </row>
    <row r="380" spans="1:8" ht="24.95" customHeight="1" x14ac:dyDescent="0.3">
      <c r="A380" s="19"/>
      <c r="B380" s="18"/>
      <c r="C380" s="17"/>
      <c r="D380" s="16"/>
      <c r="E380" s="16"/>
      <c r="F380" s="16"/>
      <c r="G380" s="16"/>
      <c r="H380" s="15"/>
    </row>
    <row r="381" spans="1:8" ht="24.95" customHeight="1" x14ac:dyDescent="0.3">
      <c r="A381" s="19"/>
      <c r="B381" s="18"/>
      <c r="C381" s="17"/>
      <c r="D381" s="16"/>
      <c r="E381" s="16"/>
      <c r="F381" s="16"/>
      <c r="G381" s="16"/>
      <c r="H381" s="15"/>
    </row>
    <row r="382" spans="1:8" ht="24.95" customHeight="1" x14ac:dyDescent="0.3">
      <c r="A382" s="19"/>
      <c r="B382" s="18"/>
      <c r="C382" s="18"/>
      <c r="D382" s="16"/>
      <c r="E382" s="16"/>
      <c r="F382" s="16"/>
      <c r="G382" s="16"/>
      <c r="H382" s="15"/>
    </row>
    <row r="383" spans="1:8" ht="24.95" customHeight="1" x14ac:dyDescent="0.3">
      <c r="A383" s="19"/>
      <c r="B383" s="18"/>
      <c r="C383" s="18"/>
      <c r="D383" s="16"/>
      <c r="E383" s="16"/>
      <c r="F383" s="16"/>
      <c r="G383" s="16"/>
      <c r="H383" s="15"/>
    </row>
    <row r="384" spans="1:8" ht="24.95" customHeight="1" x14ac:dyDescent="0.3">
      <c r="A384" s="19"/>
      <c r="B384" s="18"/>
      <c r="C384" s="17"/>
      <c r="D384" s="16"/>
      <c r="E384" s="16"/>
      <c r="F384" s="16"/>
      <c r="G384" s="16"/>
      <c r="H384" s="15"/>
    </row>
    <row r="385" spans="1:8" ht="24.95" customHeight="1" x14ac:dyDescent="0.3">
      <c r="A385" s="19"/>
      <c r="B385" s="18"/>
      <c r="C385" s="18"/>
      <c r="D385" s="16"/>
      <c r="E385" s="16"/>
      <c r="F385" s="16"/>
      <c r="G385" s="16"/>
      <c r="H385" s="15"/>
    </row>
    <row r="386" spans="1:8" ht="24.95" customHeight="1" x14ac:dyDescent="0.3">
      <c r="A386" s="19"/>
      <c r="B386" s="18"/>
      <c r="C386" s="17"/>
      <c r="D386" s="16"/>
      <c r="E386" s="16"/>
      <c r="F386" s="16"/>
      <c r="G386" s="16"/>
      <c r="H386" s="15"/>
    </row>
    <row r="387" spans="1:8" ht="24.95" customHeight="1" x14ac:dyDescent="0.3">
      <c r="A387" s="19"/>
      <c r="B387" s="18"/>
      <c r="C387" s="17"/>
      <c r="D387" s="16"/>
      <c r="E387" s="16"/>
      <c r="F387" s="16"/>
      <c r="G387" s="16"/>
      <c r="H387" s="15"/>
    </row>
  </sheetData>
  <autoFilter ref="A2:G2">
    <sortState ref="A3:K387">
      <sortCondition ref="B2"/>
    </sortState>
  </autoFilter>
  <mergeCells count="1">
    <mergeCell ref="A1:G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기계</vt:lpstr>
      <vt:lpstr>전기전자</vt:lpstr>
      <vt:lpstr>섬유화학</vt:lpstr>
      <vt:lpstr>프로토타이핑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Bangoo</dc:creator>
  <cp:lastModifiedBy>KITECH</cp:lastModifiedBy>
  <dcterms:created xsi:type="dcterms:W3CDTF">2015-11-08T14:41:09Z</dcterms:created>
  <dcterms:modified xsi:type="dcterms:W3CDTF">2016-06-27T07:18:16Z</dcterms:modified>
</cp:coreProperties>
</file>